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ing\Desktop\CREDITE\Credit 23.000.000 lei\"/>
    </mc:Choice>
  </mc:AlternateContent>
  <bookViews>
    <workbookView xWindow="-105" yWindow="-105" windowWidth="23250" windowHeight="12570"/>
  </bookViews>
  <sheets>
    <sheet name="Grafic rambursare credit" sheetId="1" r:id="rId1"/>
  </sheets>
  <definedNames>
    <definedName name="_xlnm.Print_Area" localSheetId="0">'Grafic rambursare credit'!$A$9:$K$146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6" i="1" l="1"/>
  <c r="J146" i="1"/>
  <c r="K17" i="1"/>
  <c r="I145" i="1" l="1"/>
  <c r="I146" i="1"/>
  <c r="H146" i="1"/>
  <c r="G27" i="1"/>
  <c r="G28" i="1" s="1"/>
  <c r="G29" i="1" s="1"/>
  <c r="G30" i="1" l="1"/>
  <c r="H19" i="1"/>
  <c r="J27" i="1" s="1"/>
  <c r="G31" i="1" l="1"/>
  <c r="J28" i="1"/>
  <c r="G32" i="1" l="1"/>
  <c r="G33" i="1" l="1"/>
  <c r="G34" i="1" l="1"/>
  <c r="G35" i="1" l="1"/>
  <c r="G36" i="1" l="1"/>
  <c r="G37" i="1" l="1"/>
  <c r="G38" i="1" l="1"/>
  <c r="G39" i="1" l="1"/>
  <c r="G40" i="1" l="1"/>
  <c r="G41" i="1" l="1"/>
  <c r="G42" i="1" l="1"/>
  <c r="G43" i="1" l="1"/>
  <c r="G44" i="1" l="1"/>
  <c r="G45" i="1" l="1"/>
  <c r="G46" i="1" l="1"/>
  <c r="G47" i="1" l="1"/>
  <c r="G48" i="1" l="1"/>
  <c r="G49" i="1" l="1"/>
  <c r="G50" i="1" l="1"/>
  <c r="G51" i="1" l="1"/>
  <c r="G52" i="1" l="1"/>
  <c r="G53" i="1" l="1"/>
  <c r="G54" i="1" l="1"/>
  <c r="G55" i="1" l="1"/>
  <c r="G56" i="1" l="1"/>
  <c r="G57" i="1" l="1"/>
  <c r="G58" i="1" l="1"/>
  <c r="G59" i="1" l="1"/>
  <c r="G60" i="1" l="1"/>
  <c r="G61" i="1" l="1"/>
  <c r="G62" i="1" l="1"/>
  <c r="G63" i="1" l="1"/>
  <c r="G64" i="1" l="1"/>
  <c r="G65" i="1" l="1"/>
  <c r="G66" i="1" l="1"/>
  <c r="G67" i="1" l="1"/>
  <c r="G68" i="1" l="1"/>
  <c r="G69" i="1" l="1"/>
  <c r="G70" i="1" l="1"/>
  <c r="G71" i="1" l="1"/>
  <c r="G72" i="1" l="1"/>
  <c r="G73" i="1" l="1"/>
  <c r="G74" i="1" l="1"/>
  <c r="G75" i="1" l="1"/>
  <c r="G76" i="1" l="1"/>
  <c r="G77" i="1" l="1"/>
  <c r="G78" i="1" l="1"/>
  <c r="G79" i="1" l="1"/>
  <c r="G80" i="1" l="1"/>
  <c r="G81" i="1" l="1"/>
  <c r="G82" i="1" l="1"/>
  <c r="G83" i="1" l="1"/>
  <c r="G84" i="1" l="1"/>
  <c r="G85" i="1" l="1"/>
  <c r="G86" i="1" l="1"/>
  <c r="G87" i="1" l="1"/>
  <c r="G88" i="1" l="1"/>
  <c r="G89" i="1" l="1"/>
  <c r="G90" i="1" l="1"/>
  <c r="G91" i="1" l="1"/>
  <c r="G92" i="1" l="1"/>
  <c r="G93" i="1" l="1"/>
  <c r="G94" i="1" l="1"/>
  <c r="G95" i="1" l="1"/>
  <c r="G96" i="1" l="1"/>
  <c r="G97" i="1" l="1"/>
  <c r="G98" i="1" l="1"/>
  <c r="G99" i="1" l="1"/>
  <c r="G100" i="1" l="1"/>
  <c r="G101" i="1" l="1"/>
  <c r="G102" i="1" l="1"/>
  <c r="G103" i="1" l="1"/>
  <c r="J29" i="1"/>
  <c r="G104" i="1" l="1"/>
  <c r="J30" i="1"/>
  <c r="G105" i="1" l="1"/>
  <c r="J31" i="1"/>
  <c r="G106" i="1" l="1"/>
  <c r="J32" i="1"/>
  <c r="G107" i="1" l="1"/>
  <c r="J33" i="1"/>
  <c r="G108" i="1" l="1"/>
  <c r="J34" i="1"/>
  <c r="G109" i="1" l="1"/>
  <c r="J35" i="1"/>
  <c r="G110" i="1" l="1"/>
  <c r="J36" i="1"/>
  <c r="G111" i="1" l="1"/>
  <c r="J37" i="1"/>
  <c r="G112" i="1" l="1"/>
  <c r="J38" i="1"/>
  <c r="G113" i="1" l="1"/>
  <c r="J39" i="1"/>
  <c r="G114" i="1" l="1"/>
  <c r="J40" i="1"/>
  <c r="G115" i="1" l="1"/>
  <c r="J41" i="1" l="1"/>
  <c r="G116" i="1"/>
  <c r="J42" i="1" l="1"/>
  <c r="G117" i="1"/>
  <c r="G118" i="1" l="1"/>
  <c r="J43" i="1"/>
  <c r="J45" i="1" l="1"/>
  <c r="J44" i="1"/>
  <c r="G119" i="1"/>
  <c r="J46" i="1" l="1"/>
  <c r="G120" i="1"/>
  <c r="J47" i="1" l="1"/>
  <c r="G121" i="1"/>
  <c r="J48" i="1" l="1"/>
  <c r="G122" i="1"/>
  <c r="J49" i="1" l="1"/>
  <c r="G123" i="1"/>
  <c r="J50" i="1" l="1"/>
  <c r="G124" i="1"/>
  <c r="J51" i="1" l="1"/>
  <c r="G125" i="1"/>
  <c r="J52" i="1" l="1"/>
  <c r="G126" i="1"/>
  <c r="J53" i="1" l="1"/>
  <c r="G127" i="1"/>
  <c r="J54" i="1" l="1"/>
  <c r="G128" i="1"/>
  <c r="J55" i="1" l="1"/>
  <c r="G129" i="1"/>
  <c r="J56" i="1" l="1"/>
  <c r="G130" i="1"/>
  <c r="J57" i="1" l="1"/>
  <c r="G131" i="1"/>
  <c r="J58" i="1" l="1"/>
  <c r="G132" i="1"/>
  <c r="J59" i="1" l="1"/>
  <c r="G133" i="1"/>
  <c r="G134" i="1" l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J60" i="1"/>
  <c r="J61" i="1" l="1"/>
  <c r="J62" i="1" l="1"/>
  <c r="J63" i="1" l="1"/>
  <c r="J64" i="1" l="1"/>
  <c r="J65" i="1" l="1"/>
  <c r="J66" i="1" l="1"/>
  <c r="J67" i="1" l="1"/>
  <c r="J68" i="1" l="1"/>
  <c r="J69" i="1" l="1"/>
  <c r="J70" i="1" l="1"/>
  <c r="J71" i="1" l="1"/>
  <c r="J72" i="1" l="1"/>
  <c r="J73" i="1" l="1"/>
  <c r="J74" i="1" l="1"/>
  <c r="J75" i="1" l="1"/>
  <c r="J76" i="1" l="1"/>
  <c r="J77" i="1" l="1"/>
  <c r="J78" i="1" l="1"/>
  <c r="J79" i="1" l="1"/>
  <c r="J80" i="1" l="1"/>
  <c r="J81" i="1" l="1"/>
  <c r="J82" i="1" l="1"/>
  <c r="J83" i="1" l="1"/>
  <c r="J84" i="1" l="1"/>
  <c r="J85" i="1" l="1"/>
  <c r="J86" i="1" l="1"/>
  <c r="J87" i="1" l="1"/>
  <c r="J88" i="1" l="1"/>
  <c r="J89" i="1" l="1"/>
  <c r="J90" i="1" l="1"/>
  <c r="J91" i="1" l="1"/>
  <c r="J92" i="1" l="1"/>
  <c r="J93" i="1" l="1"/>
  <c r="J94" i="1" l="1"/>
  <c r="J95" i="1" l="1"/>
  <c r="J96" i="1" l="1"/>
  <c r="J97" i="1" l="1"/>
  <c r="J98" i="1" l="1"/>
  <c r="J99" i="1" l="1"/>
  <c r="J100" i="1" l="1"/>
  <c r="J101" i="1" l="1"/>
  <c r="J102" i="1" l="1"/>
  <c r="J103" i="1" l="1"/>
  <c r="J104" i="1" l="1"/>
  <c r="J105" i="1" l="1"/>
  <c r="J106" i="1" l="1"/>
  <c r="J107" i="1" l="1"/>
  <c r="J108" i="1" l="1"/>
  <c r="J109" i="1" l="1"/>
  <c r="J110" i="1" l="1"/>
  <c r="J111" i="1" l="1"/>
  <c r="J112" i="1" l="1"/>
  <c r="J113" i="1" l="1"/>
  <c r="J114" i="1" l="1"/>
  <c r="J115" i="1" l="1"/>
  <c r="J116" i="1" l="1"/>
  <c r="J117" i="1" l="1"/>
  <c r="J118" i="1" l="1"/>
  <c r="J119" i="1" l="1"/>
  <c r="J120" i="1" l="1"/>
  <c r="J121" i="1" l="1"/>
  <c r="J122" i="1" l="1"/>
  <c r="J123" i="1" l="1"/>
  <c r="J124" i="1" l="1"/>
  <c r="J125" i="1" l="1"/>
  <c r="J126" i="1" l="1"/>
  <c r="J127" i="1" l="1"/>
  <c r="J128" i="1" l="1"/>
  <c r="J129" i="1" l="1"/>
  <c r="J130" i="1" l="1"/>
  <c r="J131" i="1" l="1"/>
  <c r="J132" i="1" l="1"/>
  <c r="J140" i="1"/>
  <c r="J133" i="1" l="1"/>
  <c r="J141" i="1"/>
  <c r="J134" i="1" l="1"/>
  <c r="J142" i="1"/>
  <c r="J135" i="1" l="1"/>
  <c r="J143" i="1"/>
  <c r="J136" i="1" l="1"/>
  <c r="J144" i="1"/>
  <c r="J137" i="1" l="1"/>
  <c r="J145" i="1"/>
  <c r="J138" i="1" l="1"/>
  <c r="J139" i="1" l="1"/>
  <c r="K18" i="1" s="1"/>
  <c r="K16" i="1" s="1"/>
</calcChain>
</file>

<file path=xl/sharedStrings.xml><?xml version="1.0" encoding="utf-8"?>
<sst xmlns="http://schemas.openxmlformats.org/spreadsheetml/2006/main" count="287" uniqueCount="174">
  <si>
    <t>JUDETUL DAMBOVITA</t>
  </si>
  <si>
    <t>RON</t>
  </si>
  <si>
    <t>Perioada de tragere/gratie</t>
  </si>
  <si>
    <t>lei</t>
  </si>
  <si>
    <t>Perioada de rambursare</t>
  </si>
  <si>
    <t>Dobânzi</t>
  </si>
  <si>
    <t xml:space="preserve"> </t>
  </si>
  <si>
    <t>ANUL</t>
  </si>
  <si>
    <t>% Dobanda</t>
  </si>
  <si>
    <t>Nr zile luna</t>
  </si>
  <si>
    <t>Sold credit</t>
  </si>
  <si>
    <t>Tragere credit</t>
  </si>
  <si>
    <t>Rata credit</t>
  </si>
  <si>
    <t>Comision utilizare</t>
  </si>
  <si>
    <t>LUNA</t>
  </si>
  <si>
    <t>Total</t>
  </si>
  <si>
    <t>Data estimare semnare contract: 01.07.2026</t>
  </si>
  <si>
    <t>2026</t>
  </si>
  <si>
    <t>Data utilizare sumă: 31.07.2026</t>
  </si>
  <si>
    <t>August</t>
  </si>
  <si>
    <t>Septembrie</t>
  </si>
  <si>
    <t>Octombrie</t>
  </si>
  <si>
    <t>Noiembrie</t>
  </si>
  <si>
    <t>Decembrie</t>
  </si>
  <si>
    <t>2027</t>
  </si>
  <si>
    <t>Ianuarie</t>
  </si>
  <si>
    <t>Februarie</t>
  </si>
  <si>
    <t>Martie</t>
  </si>
  <si>
    <t>Aprilie</t>
  </si>
  <si>
    <t>Mai</t>
  </si>
  <si>
    <t>Iunie</t>
  </si>
  <si>
    <t>Iulie</t>
  </si>
  <si>
    <t>Data</t>
  </si>
  <si>
    <t>31.07.2026</t>
  </si>
  <si>
    <t>31.08.2026</t>
  </si>
  <si>
    <t>30.09.2026</t>
  </si>
  <si>
    <t>31.10.2026</t>
  </si>
  <si>
    <t>30.11.2026</t>
  </si>
  <si>
    <t>31.12.2026</t>
  </si>
  <si>
    <t>31.01.2027</t>
  </si>
  <si>
    <t>28.02.2027</t>
  </si>
  <si>
    <t>31.07.2027</t>
  </si>
  <si>
    <t>31.08.2027</t>
  </si>
  <si>
    <t>30.09.2027</t>
  </si>
  <si>
    <t>31.10.2027</t>
  </si>
  <si>
    <t>30.11.2027</t>
  </si>
  <si>
    <t>31.03.2027</t>
  </si>
  <si>
    <t>30.04.2027</t>
  </si>
  <si>
    <t>31.05.2027</t>
  </si>
  <si>
    <t>30.06.2027</t>
  </si>
  <si>
    <t>31.12.2027</t>
  </si>
  <si>
    <t>31.01.2028</t>
  </si>
  <si>
    <t>31.03.2028</t>
  </si>
  <si>
    <t>30.04.2028</t>
  </si>
  <si>
    <t>31.05.2028</t>
  </si>
  <si>
    <t>30.06.2028</t>
  </si>
  <si>
    <t>31.07.2028</t>
  </si>
  <si>
    <t>31.08.2028</t>
  </si>
  <si>
    <t>30.09.2028</t>
  </si>
  <si>
    <t>31.10.2028</t>
  </si>
  <si>
    <t>30.11.2028</t>
  </si>
  <si>
    <t>31.12.2028</t>
  </si>
  <si>
    <t>31.01.2029</t>
  </si>
  <si>
    <t>28.02.2029</t>
  </si>
  <si>
    <t>31.03.2029</t>
  </si>
  <si>
    <t>30.04.2029</t>
  </si>
  <si>
    <t>31.05.2029</t>
  </si>
  <si>
    <t>30.06.2029</t>
  </si>
  <si>
    <t>31.07.2029</t>
  </si>
  <si>
    <t>31.08.2029</t>
  </si>
  <si>
    <t>30.09.2029</t>
  </si>
  <si>
    <t>31.10.2029</t>
  </si>
  <si>
    <t>30.11.2029</t>
  </si>
  <si>
    <t>31.12.2029</t>
  </si>
  <si>
    <t>31.01.2030</t>
  </si>
  <si>
    <t>28.02.2030</t>
  </si>
  <si>
    <t>31.03.2030</t>
  </si>
  <si>
    <t>30.04.2030</t>
  </si>
  <si>
    <t>31.05.2030</t>
  </si>
  <si>
    <t>30.06.2030</t>
  </si>
  <si>
    <t>31.07.2030</t>
  </si>
  <si>
    <t>31.08.2030</t>
  </si>
  <si>
    <t>30.09.2030</t>
  </si>
  <si>
    <t>31.10.2030</t>
  </si>
  <si>
    <t>30.11.2030</t>
  </si>
  <si>
    <t>31.12.2030</t>
  </si>
  <si>
    <t>31.01.2031</t>
  </si>
  <si>
    <t>28.02.2031</t>
  </si>
  <si>
    <t>31.03.2031</t>
  </si>
  <si>
    <t>30.04.2031</t>
  </si>
  <si>
    <t>31.05.2031</t>
  </si>
  <si>
    <t>30.06.2031</t>
  </si>
  <si>
    <t>31.07.2031</t>
  </si>
  <si>
    <t>31.08.2031</t>
  </si>
  <si>
    <t>30.09.2031</t>
  </si>
  <si>
    <t>31.10.2031</t>
  </si>
  <si>
    <t>30.11.2031</t>
  </si>
  <si>
    <t>31.12.2031</t>
  </si>
  <si>
    <t>31.01.2032</t>
  </si>
  <si>
    <t>31.03.2032</t>
  </si>
  <si>
    <t>30.04.2032</t>
  </si>
  <si>
    <t>31.05.2032</t>
  </si>
  <si>
    <t>30.06.2032</t>
  </si>
  <si>
    <t>31.07.2032</t>
  </si>
  <si>
    <t>31.08.2032</t>
  </si>
  <si>
    <t>30.09.2032</t>
  </si>
  <si>
    <t>31.10.2032</t>
  </si>
  <si>
    <t>30.11.2032</t>
  </si>
  <si>
    <t>31.12.2032</t>
  </si>
  <si>
    <t>31.01.2033</t>
  </si>
  <si>
    <t>28.02.2033</t>
  </si>
  <si>
    <t>31.03.2033</t>
  </si>
  <si>
    <t>30.04.2033</t>
  </si>
  <si>
    <t>31.05.2033</t>
  </si>
  <si>
    <t>30.06.2033</t>
  </si>
  <si>
    <t>31.07.2033</t>
  </si>
  <si>
    <t>31.08.2033</t>
  </si>
  <si>
    <t>30.09.2033</t>
  </si>
  <si>
    <t>31.10.2033</t>
  </si>
  <si>
    <t>30.11.2033</t>
  </si>
  <si>
    <t>31.12.2033</t>
  </si>
  <si>
    <t>31.01.2034</t>
  </si>
  <si>
    <t>28.02.2034</t>
  </si>
  <si>
    <t>31.03.2034</t>
  </si>
  <si>
    <t>30.04.2034</t>
  </si>
  <si>
    <t>31.05.2034</t>
  </si>
  <si>
    <t>30.06.2034</t>
  </si>
  <si>
    <t>31.07.2034</t>
  </si>
  <si>
    <t>31.08.2034</t>
  </si>
  <si>
    <t>30.09.2034</t>
  </si>
  <si>
    <t>31.10.2034</t>
  </si>
  <si>
    <t>30.11.2034</t>
  </si>
  <si>
    <t>31.12.2034</t>
  </si>
  <si>
    <t>31.01.2035</t>
  </si>
  <si>
    <t>28.02.2035</t>
  </si>
  <si>
    <t>31.03.2035</t>
  </si>
  <si>
    <t>30.04.2035</t>
  </si>
  <si>
    <t>31.05.2035</t>
  </si>
  <si>
    <t>30.06.2035</t>
  </si>
  <si>
    <t>31.07.2035</t>
  </si>
  <si>
    <t>31.08.2035</t>
  </si>
  <si>
    <t>30.09.2035</t>
  </si>
  <si>
    <t>31.10.2035</t>
  </si>
  <si>
    <t>30.11.2035</t>
  </si>
  <si>
    <t>31.12.2035</t>
  </si>
  <si>
    <t>31.01.2036</t>
  </si>
  <si>
    <t>31.03.2036</t>
  </si>
  <si>
    <t>30.04.2036</t>
  </si>
  <si>
    <t>31.05.2036</t>
  </si>
  <si>
    <t>30.06.2036</t>
  </si>
  <si>
    <t>2028</t>
  </si>
  <si>
    <t>2029</t>
  </si>
  <si>
    <t>2030</t>
  </si>
  <si>
    <t>2031</t>
  </si>
  <si>
    <t>2032</t>
  </si>
  <si>
    <t>2033</t>
  </si>
  <si>
    <t>2034</t>
  </si>
  <si>
    <t>2035</t>
  </si>
  <si>
    <t>29.02.2028</t>
  </si>
  <si>
    <t>29.02.2032</t>
  </si>
  <si>
    <t>29.02.2036</t>
  </si>
  <si>
    <t xml:space="preserve">Dobanda </t>
  </si>
  <si>
    <t>2036</t>
  </si>
  <si>
    <t>Dobanda (R3M+marja):</t>
  </si>
  <si>
    <t>ROBOR 3M</t>
  </si>
  <si>
    <t>MARJA</t>
  </si>
  <si>
    <t>Total valoare estimata, din care:</t>
  </si>
  <si>
    <t>Comisioane</t>
  </si>
  <si>
    <t xml:space="preserve"> Grafic de rambursare credit 23.000.000 lei</t>
  </si>
  <si>
    <t>Acordat: 23.000.000 lei</t>
  </si>
  <si>
    <t>Durata creditului</t>
  </si>
  <si>
    <t>120 luni</t>
  </si>
  <si>
    <t>6 luni</t>
  </si>
  <si>
    <t>114 luni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</si>
</sst>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%"/>
    <numFmt numFmtId="165" formatCode="_(* #,##0.00_);_(* \(#,##0.00\);_(* &quot;-&quot;??_);_(@_)"/>
    <numFmt numFmtId="166" formatCode="[$-418]d\-mmm\-yyyy;@"/>
  </numFmts>
  <fonts count="14">
    <font>
      <sz val="10"/>
      <name val="Arial"/>
      <charset val="134"/>
    </font>
    <font>
      <b/>
      <sz val="11"/>
      <color indexed="8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10"/>
      <name val="Arial"/>
      <family val="2"/>
    </font>
    <font>
      <b/>
      <sz val="22"/>
      <name val="Tahoma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0"/>
      <name val="Times New Roman"/>
      <family val="1"/>
    </font>
    <font>
      <b/>
      <sz val="10"/>
      <name val="Times New Roman"/>
      <family val="1"/>
    </font>
    <font>
      <sz val="9"/>
      <name val="Tahoma"/>
      <family val="2"/>
    </font>
    <font>
      <b/>
      <sz val="10"/>
      <name val="Arial"/>
      <family val="2"/>
    </font>
    <font>
      <b/>
      <sz val="9"/>
      <name val="Tahoma"/>
      <family val="2"/>
    </font>
    <font>
      <b/>
      <sz val="12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4" fillId="0" borderId="0" applyFont="0" applyFill="0" applyBorder="0" applyAlignment="0" applyProtection="0"/>
  </cellStyleXfs>
  <cellXfs count="138">
    <xf numFmtId="0" fontId="0" fillId="0" borderId="0" xfId="0"/>
    <xf numFmtId="0" fontId="1" fillId="2" borderId="0" xfId="0" applyFont="1" applyFill="1" applyAlignment="1">
      <alignment horizontal="center"/>
    </xf>
    <xf numFmtId="10" fontId="2" fillId="2" borderId="0" xfId="0" applyNumberFormat="1" applyFont="1" applyFill="1" applyAlignment="1">
      <alignment horizontal="center"/>
    </xf>
    <xf numFmtId="164" fontId="2" fillId="2" borderId="0" xfId="0" applyNumberFormat="1" applyFont="1" applyFill="1"/>
    <xf numFmtId="0" fontId="2" fillId="2" borderId="0" xfId="0" applyFont="1" applyFill="1"/>
    <xf numFmtId="4" fontId="3" fillId="2" borderId="0" xfId="0" applyNumberFormat="1" applyFont="1" applyFill="1"/>
    <xf numFmtId="0" fontId="3" fillId="2" borderId="0" xfId="0" applyFont="1" applyFill="1"/>
    <xf numFmtId="4" fontId="2" fillId="2" borderId="0" xfId="1" applyNumberFormat="1" applyFont="1" applyFill="1"/>
    <xf numFmtId="0" fontId="3" fillId="0" borderId="0" xfId="0" applyFont="1"/>
    <xf numFmtId="0" fontId="1" fillId="2" borderId="0" xfId="0" applyFont="1" applyFill="1" applyAlignment="1">
      <alignment horizontal="left"/>
    </xf>
    <xf numFmtId="4" fontId="2" fillId="2" borderId="0" xfId="0" applyNumberFormat="1" applyFont="1" applyFill="1"/>
    <xf numFmtId="3" fontId="3" fillId="2" borderId="0" xfId="0" applyNumberFormat="1" applyFont="1" applyFill="1"/>
    <xf numFmtId="0" fontId="3" fillId="2" borderId="0" xfId="0" applyFont="1" applyFill="1" applyAlignment="1">
      <alignment horizontal="center"/>
    </xf>
    <xf numFmtId="4" fontId="2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6" fillId="2" borderId="0" xfId="0" applyFont="1" applyFill="1"/>
    <xf numFmtId="0" fontId="7" fillId="0" borderId="0" xfId="0" applyFont="1"/>
    <xf numFmtId="4" fontId="2" fillId="2" borderId="0" xfId="0" applyNumberFormat="1" applyFont="1" applyFill="1" applyAlignment="1">
      <alignment vertical="center"/>
    </xf>
    <xf numFmtId="3" fontId="2" fillId="2" borderId="0" xfId="0" applyNumberFormat="1" applyFont="1" applyFill="1"/>
    <xf numFmtId="4" fontId="2" fillId="2" borderId="0" xfId="0" applyNumberFormat="1" applyFont="1" applyFill="1" applyAlignment="1">
      <alignment horizontal="left" wrapText="1"/>
    </xf>
    <xf numFmtId="3" fontId="2" fillId="2" borderId="0" xfId="0" applyNumberFormat="1" applyFont="1" applyFill="1" applyAlignment="1">
      <alignment vertical="center"/>
    </xf>
    <xf numFmtId="0" fontId="8" fillId="0" borderId="0" xfId="0" applyFont="1"/>
    <xf numFmtId="0" fontId="7" fillId="3" borderId="2" xfId="0" applyFont="1" applyFill="1" applyBorder="1"/>
    <xf numFmtId="4" fontId="6" fillId="3" borderId="3" xfId="0" applyNumberFormat="1" applyFont="1" applyFill="1" applyBorder="1"/>
    <xf numFmtId="0" fontId="7" fillId="0" borderId="5" xfId="0" applyFont="1" applyBorder="1"/>
    <xf numFmtId="4" fontId="7" fillId="0" borderId="6" xfId="0" applyNumberFormat="1" applyFont="1" applyBorder="1"/>
    <xf numFmtId="10" fontId="2" fillId="2" borderId="0" xfId="0" applyNumberFormat="1" applyFont="1" applyFill="1" applyAlignment="1">
      <alignment wrapText="1"/>
    </xf>
    <xf numFmtId="10" fontId="2" fillId="2" borderId="0" xfId="0" applyNumberFormat="1" applyFont="1" applyFill="1"/>
    <xf numFmtId="4" fontId="2" fillId="2" borderId="0" xfId="0" applyNumberFormat="1" applyFont="1" applyFill="1" applyAlignment="1">
      <alignment wrapText="1"/>
    </xf>
    <xf numFmtId="0" fontId="7" fillId="0" borderId="8" xfId="0" applyFont="1" applyBorder="1"/>
    <xf numFmtId="4" fontId="7" fillId="0" borderId="9" xfId="0" applyNumberFormat="1" applyFont="1" applyBorder="1"/>
    <xf numFmtId="0" fontId="0" fillId="2" borderId="0" xfId="0" applyFill="1" applyAlignment="1">
      <alignment horizontal="center"/>
    </xf>
    <xf numFmtId="3" fontId="10" fillId="2" borderId="0" xfId="0" applyNumberFormat="1" applyFont="1" applyFill="1"/>
    <xf numFmtId="4" fontId="11" fillId="2" borderId="0" xfId="0" applyNumberFormat="1" applyFont="1" applyFill="1"/>
    <xf numFmtId="0" fontId="12" fillId="2" borderId="0" xfId="0" applyFont="1" applyFill="1"/>
    <xf numFmtId="0" fontId="0" fillId="2" borderId="0" xfId="0" applyFill="1"/>
    <xf numFmtId="3" fontId="0" fillId="2" borderId="0" xfId="0" applyNumberFormat="1" applyFill="1"/>
    <xf numFmtId="0" fontId="10" fillId="2" borderId="0" xfId="0" applyFont="1" applyFill="1"/>
    <xf numFmtId="164" fontId="10" fillId="2" borderId="0" xfId="0" applyNumberFormat="1" applyFont="1" applyFill="1"/>
    <xf numFmtId="4" fontId="10" fillId="2" borderId="0" xfId="0" applyNumberFormat="1" applyFont="1" applyFill="1"/>
    <xf numFmtId="0" fontId="0" fillId="0" borderId="0" xfId="0" applyAlignment="1">
      <alignment horizontal="center"/>
    </xf>
    <xf numFmtId="4" fontId="10" fillId="0" borderId="5" xfId="0" applyNumberFormat="1" applyFont="1" applyBorder="1"/>
    <xf numFmtId="4" fontId="10" fillId="2" borderId="5" xfId="0" applyNumberFormat="1" applyFont="1" applyFill="1" applyBorder="1"/>
    <xf numFmtId="3" fontId="10" fillId="0" borderId="5" xfId="0" applyNumberFormat="1" applyFont="1" applyBorder="1"/>
    <xf numFmtId="10" fontId="10" fillId="2" borderId="5" xfId="0" applyNumberFormat="1" applyFont="1" applyFill="1" applyBorder="1" applyAlignment="1">
      <alignment horizontal="right"/>
    </xf>
    <xf numFmtId="164" fontId="0" fillId="0" borderId="0" xfId="0" applyNumberFormat="1"/>
    <xf numFmtId="3" fontId="0" fillId="0" borderId="0" xfId="0" applyNumberFormat="1"/>
    <xf numFmtId="4" fontId="0" fillId="0" borderId="0" xfId="0" applyNumberFormat="1"/>
    <xf numFmtId="4" fontId="2" fillId="2" borderId="0" xfId="0" applyNumberFormat="1" applyFont="1" applyFill="1" applyAlignment="1">
      <alignment horizontal="left" wrapText="1"/>
    </xf>
    <xf numFmtId="0" fontId="9" fillId="3" borderId="1" xfId="0" applyFont="1" applyFill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4" fontId="2" fillId="2" borderId="0" xfId="0" applyNumberFormat="1" applyFont="1" applyFill="1" applyAlignment="1">
      <alignment horizontal="left" wrapText="1"/>
    </xf>
    <xf numFmtId="3" fontId="10" fillId="2" borderId="0" xfId="0" applyNumberFormat="1" applyFont="1" applyFill="1" applyAlignment="1">
      <alignment wrapText="1"/>
    </xf>
    <xf numFmtId="4" fontId="2" fillId="2" borderId="0" xfId="0" applyNumberFormat="1" applyFont="1" applyFill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Border="1"/>
    <xf numFmtId="4" fontId="7" fillId="0" borderId="0" xfId="0" applyNumberFormat="1" applyFont="1" applyBorder="1"/>
    <xf numFmtId="10" fontId="10" fillId="0" borderId="5" xfId="0" applyNumberFormat="1" applyFont="1" applyFill="1" applyBorder="1" applyAlignment="1">
      <alignment horizontal="right"/>
    </xf>
    <xf numFmtId="3" fontId="10" fillId="0" borderId="5" xfId="0" applyNumberFormat="1" applyFont="1" applyFill="1" applyBorder="1"/>
    <xf numFmtId="4" fontId="10" fillId="0" borderId="5" xfId="0" applyNumberFormat="1" applyFont="1" applyFill="1" applyBorder="1"/>
    <xf numFmtId="49" fontId="10" fillId="0" borderId="5" xfId="0" applyNumberFormat="1" applyFont="1" applyFill="1" applyBorder="1" applyAlignment="1">
      <alignment horizontal="left"/>
    </xf>
    <xf numFmtId="49" fontId="10" fillId="0" borderId="2" xfId="0" applyNumberFormat="1" applyFont="1" applyFill="1" applyBorder="1" applyAlignment="1">
      <alignment horizontal="left"/>
    </xf>
    <xf numFmtId="10" fontId="10" fillId="0" borderId="2" xfId="0" applyNumberFormat="1" applyFont="1" applyFill="1" applyBorder="1" applyAlignment="1">
      <alignment horizontal="right"/>
    </xf>
    <xf numFmtId="3" fontId="10" fillId="0" borderId="2" xfId="0" applyNumberFormat="1" applyFont="1" applyFill="1" applyBorder="1"/>
    <xf numFmtId="4" fontId="10" fillId="0" borderId="2" xfId="0" applyNumberFormat="1" applyFont="1" applyFill="1" applyBorder="1"/>
    <xf numFmtId="4" fontId="0" fillId="0" borderId="3" xfId="0" applyNumberFormat="1" applyFill="1" applyBorder="1"/>
    <xf numFmtId="4" fontId="0" fillId="0" borderId="6" xfId="0" applyNumberFormat="1" applyFill="1" applyBorder="1"/>
    <xf numFmtId="10" fontId="10" fillId="0" borderId="8" xfId="0" applyNumberFormat="1" applyFont="1" applyFill="1" applyBorder="1" applyAlignment="1">
      <alignment horizontal="right"/>
    </xf>
    <xf numFmtId="4" fontId="10" fillId="0" borderId="8" xfId="0" applyNumberFormat="1" applyFont="1" applyFill="1" applyBorder="1"/>
    <xf numFmtId="4" fontId="0" fillId="0" borderId="9" xfId="0" applyNumberFormat="1" applyFill="1" applyBorder="1"/>
    <xf numFmtId="49" fontId="10" fillId="2" borderId="5" xfId="0" applyNumberFormat="1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166" fontId="2" fillId="2" borderId="0" xfId="0" applyNumberFormat="1" applyFont="1" applyFill="1"/>
    <xf numFmtId="166" fontId="2" fillId="2" borderId="0" xfId="0" applyNumberFormat="1" applyFont="1" applyFill="1" applyAlignment="1">
      <alignment horizontal="center"/>
    </xf>
    <xf numFmtId="166" fontId="2" fillId="2" borderId="0" xfId="0" applyNumberFormat="1" applyFont="1" applyFill="1" applyAlignment="1">
      <alignment horizontal="left" wrapText="1"/>
    </xf>
    <xf numFmtId="166" fontId="2" fillId="2" borderId="0" xfId="0" applyNumberFormat="1" applyFont="1" applyFill="1" applyAlignment="1">
      <alignment horizontal="left"/>
    </xf>
    <xf numFmtId="166" fontId="10" fillId="2" borderId="0" xfId="0" applyNumberFormat="1" applyFont="1" applyFill="1"/>
    <xf numFmtId="166" fontId="10" fillId="0" borderId="2" xfId="0" applyNumberFormat="1" applyFont="1" applyFill="1" applyBorder="1" applyAlignment="1">
      <alignment horizontal="right"/>
    </xf>
    <xf numFmtId="166" fontId="10" fillId="0" borderId="5" xfId="0" applyNumberFormat="1" applyFont="1" applyFill="1" applyBorder="1" applyAlignment="1">
      <alignment horizontal="right"/>
    </xf>
    <xf numFmtId="166" fontId="10" fillId="2" borderId="5" xfId="0" applyNumberFormat="1" applyFont="1" applyFill="1" applyBorder="1" applyAlignment="1">
      <alignment horizontal="right"/>
    </xf>
    <xf numFmtId="166" fontId="0" fillId="0" borderId="0" xfId="0" applyNumberFormat="1"/>
    <xf numFmtId="49" fontId="10" fillId="0" borderId="10" xfId="0" applyNumberFormat="1" applyFont="1" applyFill="1" applyBorder="1" applyAlignment="1">
      <alignment horizontal="left"/>
    </xf>
    <xf numFmtId="10" fontId="10" fillId="0" borderId="10" xfId="0" applyNumberFormat="1" applyFont="1" applyFill="1" applyBorder="1" applyAlignment="1">
      <alignment horizontal="right"/>
    </xf>
    <xf numFmtId="166" fontId="10" fillId="0" borderId="10" xfId="0" applyNumberFormat="1" applyFont="1" applyFill="1" applyBorder="1" applyAlignment="1">
      <alignment horizontal="right"/>
    </xf>
    <xf numFmtId="3" fontId="10" fillId="0" borderId="10" xfId="0" applyNumberFormat="1" applyFont="1" applyFill="1" applyBorder="1"/>
    <xf numFmtId="4" fontId="10" fillId="0" borderId="10" xfId="0" applyNumberFormat="1" applyFont="1" applyFill="1" applyBorder="1"/>
    <xf numFmtId="4" fontId="0" fillId="0" borderId="15" xfId="0" applyNumberFormat="1" applyFill="1" applyBorder="1"/>
    <xf numFmtId="4" fontId="0" fillId="2" borderId="6" xfId="0" applyNumberFormat="1" applyFill="1" applyBorder="1"/>
    <xf numFmtId="166" fontId="10" fillId="2" borderId="8" xfId="0" applyNumberFormat="1" applyFont="1" applyFill="1" applyBorder="1" applyAlignment="1">
      <alignment horizontal="right"/>
    </xf>
    <xf numFmtId="3" fontId="10" fillId="0" borderId="8" xfId="0" applyNumberFormat="1" applyFont="1" applyBorder="1"/>
    <xf numFmtId="4" fontId="10" fillId="0" borderId="8" xfId="0" applyNumberFormat="1" applyFont="1" applyBorder="1"/>
    <xf numFmtId="10" fontId="10" fillId="2" borderId="10" xfId="0" applyNumberFormat="1" applyFont="1" applyFill="1" applyBorder="1" applyAlignment="1">
      <alignment horizontal="right"/>
    </xf>
    <xf numFmtId="166" fontId="10" fillId="2" borderId="10" xfId="0" applyNumberFormat="1" applyFont="1" applyFill="1" applyBorder="1" applyAlignment="1">
      <alignment horizontal="right"/>
    </xf>
    <xf numFmtId="3" fontId="10" fillId="0" borderId="10" xfId="0" applyNumberFormat="1" applyFont="1" applyBorder="1"/>
    <xf numFmtId="4" fontId="10" fillId="0" borderId="10" xfId="0" applyNumberFormat="1" applyFont="1" applyBorder="1"/>
    <xf numFmtId="4" fontId="10" fillId="2" borderId="10" xfId="0" applyNumberFormat="1" applyFont="1" applyFill="1" applyBorder="1"/>
    <xf numFmtId="4" fontId="0" fillId="2" borderId="15" xfId="0" applyNumberFormat="1" applyFill="1" applyBorder="1"/>
    <xf numFmtId="4" fontId="13" fillId="6" borderId="11" xfId="0" applyNumberFormat="1" applyFont="1" applyFill="1" applyBorder="1"/>
    <xf numFmtId="4" fontId="10" fillId="0" borderId="2" xfId="0" applyNumberFormat="1" applyFont="1" applyBorder="1"/>
    <xf numFmtId="49" fontId="10" fillId="2" borderId="8" xfId="0" applyNumberFormat="1" applyFont="1" applyFill="1" applyBorder="1" applyAlignment="1">
      <alignment horizontal="left"/>
    </xf>
    <xf numFmtId="166" fontId="2" fillId="2" borderId="23" xfId="0" applyNumberFormat="1" applyFont="1" applyFill="1" applyBorder="1" applyAlignment="1">
      <alignment horizontal="left" wrapText="1"/>
    </xf>
    <xf numFmtId="10" fontId="2" fillId="2" borderId="24" xfId="0" applyNumberFormat="1" applyFont="1" applyFill="1" applyBorder="1"/>
    <xf numFmtId="10" fontId="2" fillId="2" borderId="21" xfId="0" applyNumberFormat="1" applyFont="1" applyFill="1" applyBorder="1" applyAlignment="1">
      <alignment wrapText="1"/>
    </xf>
    <xf numFmtId="4" fontId="2" fillId="2" borderId="21" xfId="0" applyNumberFormat="1" applyFont="1" applyFill="1" applyBorder="1" applyAlignment="1">
      <alignment horizontal="center" wrapText="1"/>
    </xf>
    <xf numFmtId="3" fontId="2" fillId="2" borderId="21" xfId="0" applyNumberFormat="1" applyFont="1" applyFill="1" applyBorder="1" applyAlignment="1">
      <alignment horizontal="center" wrapText="1"/>
    </xf>
    <xf numFmtId="4" fontId="2" fillId="2" borderId="0" xfId="0" applyNumberFormat="1" applyFont="1" applyFill="1" applyAlignment="1">
      <alignment horizontal="left" wrapText="1"/>
    </xf>
    <xf numFmtId="4" fontId="2" fillId="2" borderId="22" xfId="0" applyNumberFormat="1" applyFont="1" applyFill="1" applyBorder="1" applyAlignment="1">
      <alignment horizontal="left" wrapText="1"/>
    </xf>
    <xf numFmtId="4" fontId="2" fillId="2" borderId="23" xfId="0" applyNumberFormat="1" applyFont="1" applyFill="1" applyBorder="1" applyAlignment="1">
      <alignment horizontal="left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164" fontId="12" fillId="4" borderId="2" xfId="0" applyNumberFormat="1" applyFont="1" applyFill="1" applyBorder="1" applyAlignment="1">
      <alignment horizontal="center" vertical="center" wrapText="1"/>
    </xf>
    <xf numFmtId="164" fontId="12" fillId="4" borderId="8" xfId="0" applyNumberFormat="1" applyFont="1" applyFill="1" applyBorder="1" applyAlignment="1">
      <alignment horizontal="center" vertical="center" wrapText="1"/>
    </xf>
    <xf numFmtId="3" fontId="12" fillId="4" borderId="2" xfId="0" applyNumberFormat="1" applyFont="1" applyFill="1" applyBorder="1" applyAlignment="1">
      <alignment horizontal="center" vertical="center" wrapText="1"/>
    </xf>
    <xf numFmtId="3" fontId="12" fillId="4" borderId="8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horizontal="center" vertical="center"/>
    </xf>
    <xf numFmtId="4" fontId="12" fillId="4" borderId="19" xfId="0" applyNumberFormat="1" applyFont="1" applyFill="1" applyBorder="1" applyAlignment="1">
      <alignment horizontal="center" vertical="center"/>
    </xf>
    <xf numFmtId="4" fontId="12" fillId="4" borderId="13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>
      <alignment horizontal="center" vertical="center"/>
    </xf>
    <xf numFmtId="49" fontId="12" fillId="2" borderId="14" xfId="0" applyNumberFormat="1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/>
    </xf>
    <xf numFmtId="49" fontId="12" fillId="0" borderId="14" xfId="0" applyNumberFormat="1" applyFont="1" applyFill="1" applyBorder="1" applyAlignment="1">
      <alignment horizontal="center" vertical="center"/>
    </xf>
    <xf numFmtId="49" fontId="13" fillId="5" borderId="16" xfId="0" applyNumberFormat="1" applyFont="1" applyFill="1" applyBorder="1" applyAlignment="1">
      <alignment horizontal="center" wrapText="1"/>
    </xf>
    <xf numFmtId="49" fontId="13" fillId="5" borderId="17" xfId="0" applyNumberFormat="1" applyFont="1" applyFill="1" applyBorder="1" applyAlignment="1">
      <alignment horizontal="center" wrapText="1"/>
    </xf>
    <xf numFmtId="49" fontId="13" fillId="5" borderId="12" xfId="0" applyNumberFormat="1" applyFont="1" applyFill="1" applyBorder="1" applyAlignment="1">
      <alignment horizontal="center" wrapText="1"/>
    </xf>
    <xf numFmtId="49" fontId="12" fillId="2" borderId="7" xfId="0" applyNumberFormat="1" applyFont="1" applyFill="1" applyBorder="1" applyAlignment="1">
      <alignment horizontal="center" vertical="center"/>
    </xf>
    <xf numFmtId="166" fontId="12" fillId="4" borderId="19" xfId="0" applyNumberFormat="1" applyFont="1" applyFill="1" applyBorder="1" applyAlignment="1">
      <alignment horizontal="center" vertical="center" wrapText="1"/>
    </xf>
    <xf numFmtId="166" fontId="12" fillId="4" borderId="13" xfId="0" applyNumberFormat="1" applyFont="1" applyFill="1" applyBorder="1" applyAlignment="1">
      <alignment horizontal="center" vertical="center" wrapText="1"/>
    </xf>
    <xf numFmtId="37" fontId="2" fillId="2" borderId="0" xfId="0" applyNumberFormat="1" applyFont="1" applyFill="1" applyAlignment="1">
      <alignment horizontal="right" wrapText="1"/>
    </xf>
    <xf numFmtId="3" fontId="2" fillId="2" borderId="0" xfId="0" applyNumberFormat="1" applyFont="1" applyFill="1" applyAlignment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146"/>
  <sheetViews>
    <sheetView tabSelected="1" topLeftCell="A9" workbookViewId="0">
      <selection activeCell="J146" sqref="J146:K146"/>
    </sheetView>
  </sheetViews>
  <sheetFormatPr defaultColWidth="9" defaultRowHeight="12.75"/>
  <cols>
    <col min="1" max="1" width="6" style="40" customWidth="1"/>
    <col min="2" max="2" width="13.140625" customWidth="1"/>
    <col min="3" max="3" width="11" style="45" bestFit="1" customWidth="1"/>
    <col min="4" max="4" width="9.7109375" style="46" customWidth="1"/>
    <col min="5" max="5" width="11.140625" style="81" customWidth="1"/>
    <col min="6" max="6" width="16.28515625" style="46" customWidth="1"/>
    <col min="7" max="7" width="17.42578125" style="46" customWidth="1"/>
    <col min="8" max="8" width="19.140625" style="46" customWidth="1"/>
    <col min="9" max="9" width="18.42578125" style="47" customWidth="1"/>
    <col min="10" max="10" width="16.42578125" bestFit="1" customWidth="1"/>
    <col min="11" max="11" width="16.28515625" customWidth="1"/>
    <col min="12" max="12" width="12.7109375" customWidth="1"/>
    <col min="13" max="13" width="18.42578125" customWidth="1"/>
    <col min="14" max="14" width="18.28515625" customWidth="1"/>
  </cols>
  <sheetData>
    <row r="1" spans="1:253" ht="14.25" hidden="1">
      <c r="A1" s="1"/>
      <c r="B1" s="2"/>
      <c r="C1" s="3"/>
      <c r="D1" s="4"/>
      <c r="E1" s="73"/>
      <c r="F1" s="4"/>
      <c r="G1" s="4"/>
      <c r="H1" s="5"/>
      <c r="I1" s="5"/>
      <c r="J1" s="7"/>
      <c r="K1" s="6"/>
      <c r="L1" s="6"/>
      <c r="M1" s="6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</row>
    <row r="2" spans="1:253" ht="14.25" hidden="1">
      <c r="A2" s="1"/>
      <c r="B2" s="2"/>
      <c r="C2" s="3"/>
      <c r="D2" s="4"/>
      <c r="E2" s="73"/>
      <c r="F2" s="4"/>
      <c r="G2" s="4"/>
      <c r="H2" s="5"/>
      <c r="I2" s="5"/>
      <c r="J2" s="7"/>
      <c r="K2" s="6"/>
      <c r="L2" s="6"/>
      <c r="M2" s="6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</row>
    <row r="3" spans="1:253" ht="14.25" hidden="1">
      <c r="A3" s="1"/>
      <c r="B3" s="2"/>
      <c r="C3" s="3"/>
      <c r="D3" s="4"/>
      <c r="E3" s="73"/>
      <c r="F3" s="4"/>
      <c r="G3" s="4"/>
      <c r="H3" s="5"/>
      <c r="I3" s="5"/>
      <c r="J3" s="7"/>
      <c r="K3" s="6"/>
      <c r="L3" s="5"/>
      <c r="M3" s="6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</row>
    <row r="4" spans="1:253" ht="14.25" hidden="1">
      <c r="A4" s="9"/>
      <c r="B4" s="2"/>
      <c r="C4" s="3"/>
      <c r="D4" s="4"/>
      <c r="E4" s="73"/>
      <c r="F4" s="4"/>
      <c r="G4" s="4"/>
      <c r="H4" s="5"/>
      <c r="I4" s="5"/>
      <c r="J4" s="10"/>
      <c r="K4" s="11"/>
      <c r="L4" s="5"/>
      <c r="M4" s="6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</row>
    <row r="5" spans="1:253" ht="14.25" hidden="1">
      <c r="A5" s="9"/>
      <c r="B5" s="2"/>
      <c r="C5" s="3"/>
      <c r="D5" s="4"/>
      <c r="E5" s="73"/>
      <c r="F5" s="4"/>
      <c r="G5" s="4"/>
      <c r="H5" s="5"/>
      <c r="I5" s="5"/>
      <c r="J5" s="10"/>
      <c r="K5" s="6"/>
      <c r="L5" s="5"/>
      <c r="M5" s="6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</row>
    <row r="6" spans="1:253" ht="14.25" hidden="1">
      <c r="A6" s="9"/>
      <c r="B6" s="2"/>
      <c r="C6" s="3"/>
      <c r="D6" s="4"/>
      <c r="E6" s="73"/>
      <c r="F6" s="4"/>
      <c r="G6" s="4"/>
      <c r="H6" s="5"/>
      <c r="I6" s="10"/>
      <c r="J6" s="10"/>
      <c r="K6" s="6"/>
      <c r="L6" s="5"/>
      <c r="M6" s="6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</row>
    <row r="7" spans="1:253" ht="14.25" hidden="1">
      <c r="A7" s="1"/>
      <c r="B7" s="2"/>
      <c r="C7" s="3"/>
      <c r="D7" s="4"/>
      <c r="E7" s="73"/>
      <c r="F7" s="4"/>
      <c r="G7" s="4"/>
      <c r="H7" s="5"/>
      <c r="I7" s="10"/>
      <c r="J7" s="10"/>
      <c r="K7" s="6"/>
      <c r="L7" s="5"/>
      <c r="M7" s="6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</row>
    <row r="8" spans="1:253" ht="14.25" hidden="1">
      <c r="A8" s="12"/>
      <c r="B8" s="4"/>
      <c r="C8" s="3"/>
      <c r="D8" s="3"/>
      <c r="E8" s="73"/>
      <c r="F8" s="4"/>
      <c r="G8" s="4"/>
      <c r="H8" s="4"/>
      <c r="I8" s="5"/>
      <c r="J8" s="4"/>
      <c r="K8" s="10"/>
      <c r="L8" s="5"/>
      <c r="M8" s="6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</row>
    <row r="9" spans="1:253" ht="27">
      <c r="A9" s="117" t="s">
        <v>168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5"/>
      <c r="M9" s="6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</row>
    <row r="10" spans="1:253" ht="27">
      <c r="A10" s="117" t="s">
        <v>0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6"/>
      <c r="M10" s="6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</row>
    <row r="11" spans="1:253" ht="15.75">
      <c r="A11" s="12"/>
      <c r="B11" s="13"/>
      <c r="C11" s="14"/>
      <c r="D11" s="14"/>
      <c r="E11" s="74"/>
      <c r="F11" s="13"/>
      <c r="G11" s="13"/>
      <c r="H11" s="13"/>
      <c r="I11" s="13"/>
      <c r="J11" s="13"/>
      <c r="K11" s="15"/>
      <c r="L11" s="6"/>
      <c r="M11" s="6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</row>
    <row r="12" spans="1:253" ht="15.75">
      <c r="A12" s="12"/>
      <c r="B12" s="13"/>
      <c r="C12" s="2"/>
      <c r="D12" s="14"/>
      <c r="E12" s="74"/>
      <c r="F12" s="13"/>
      <c r="G12" s="13"/>
      <c r="H12" s="13"/>
      <c r="I12" s="13"/>
      <c r="J12" s="13"/>
      <c r="K12" s="16"/>
      <c r="L12" s="6"/>
      <c r="M12" s="6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</row>
    <row r="13" spans="1:253" ht="15.75">
      <c r="A13" s="12"/>
      <c r="B13" s="106" t="s">
        <v>169</v>
      </c>
      <c r="C13" s="106"/>
      <c r="D13" s="106"/>
      <c r="E13" s="106"/>
      <c r="F13" s="106"/>
      <c r="G13" s="11"/>
      <c r="H13" s="17"/>
      <c r="I13" s="18" t="s">
        <v>1</v>
      </c>
      <c r="J13" s="6"/>
      <c r="K13" s="16"/>
      <c r="L13" s="6"/>
      <c r="M13" s="6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</row>
    <row r="14" spans="1:253" ht="15.75">
      <c r="A14" s="12"/>
      <c r="B14" s="106"/>
      <c r="C14" s="106"/>
      <c r="D14" s="106"/>
      <c r="E14" s="106"/>
      <c r="F14" s="106"/>
      <c r="G14" s="19"/>
      <c r="H14" s="20"/>
      <c r="I14" s="18"/>
      <c r="J14" s="6"/>
      <c r="K14" s="21">
        <v>5493111</v>
      </c>
      <c r="L14" s="6"/>
      <c r="M14" s="6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</row>
    <row r="15" spans="1:253" ht="16.5" thickBot="1">
      <c r="A15" s="12"/>
      <c r="B15" s="106" t="s">
        <v>170</v>
      </c>
      <c r="C15" s="106"/>
      <c r="D15" s="106"/>
      <c r="E15" s="106"/>
      <c r="F15" s="106"/>
      <c r="G15" s="136" t="s">
        <v>171</v>
      </c>
      <c r="H15" s="20"/>
      <c r="I15" s="18"/>
      <c r="J15" s="8"/>
      <c r="K15" s="16"/>
      <c r="L15" s="6"/>
      <c r="M15" s="6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</row>
    <row r="16" spans="1:253" ht="15.75">
      <c r="A16" s="12"/>
      <c r="B16" s="106" t="s">
        <v>2</v>
      </c>
      <c r="C16" s="106"/>
      <c r="D16" s="106"/>
      <c r="E16" s="106"/>
      <c r="F16" s="106"/>
      <c r="G16" s="136" t="s">
        <v>172</v>
      </c>
      <c r="H16" s="4"/>
      <c r="I16" s="49" t="s">
        <v>166</v>
      </c>
      <c r="J16" s="22" t="s">
        <v>3</v>
      </c>
      <c r="K16" s="23">
        <f>K18+K17</f>
        <v>0</v>
      </c>
      <c r="L16" s="6"/>
      <c r="M16" s="6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</row>
    <row r="17" spans="1:253" ht="16.5" thickBot="1">
      <c r="A17" s="12"/>
      <c r="B17" s="106" t="s">
        <v>4</v>
      </c>
      <c r="C17" s="106"/>
      <c r="D17" s="106"/>
      <c r="E17" s="106"/>
      <c r="F17" s="106"/>
      <c r="G17" s="137" t="s">
        <v>173</v>
      </c>
      <c r="H17" s="18"/>
      <c r="I17" s="50" t="s">
        <v>167</v>
      </c>
      <c r="J17" s="24" t="s">
        <v>3</v>
      </c>
      <c r="K17" s="25">
        <f>K146</f>
        <v>0</v>
      </c>
      <c r="L17" s="6"/>
      <c r="M17" s="6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</row>
    <row r="18" spans="1:253" ht="16.5" thickBot="1">
      <c r="A18" s="12"/>
      <c r="B18" s="52"/>
      <c r="C18" s="52"/>
      <c r="D18" s="52"/>
      <c r="E18" s="52"/>
      <c r="F18" s="104" t="s">
        <v>164</v>
      </c>
      <c r="G18" s="105" t="s">
        <v>165</v>
      </c>
      <c r="H18" s="18"/>
      <c r="I18" s="51" t="s">
        <v>5</v>
      </c>
      <c r="J18" s="29" t="s">
        <v>3</v>
      </c>
      <c r="K18" s="30">
        <f>J146</f>
        <v>0</v>
      </c>
      <c r="L18" s="6"/>
      <c r="M18" s="6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</row>
    <row r="19" spans="1:253" ht="15" thickBot="1">
      <c r="A19" s="12"/>
      <c r="B19" s="107" t="s">
        <v>163</v>
      </c>
      <c r="C19" s="108"/>
      <c r="D19" s="108"/>
      <c r="E19" s="101"/>
      <c r="F19" s="103">
        <v>5.8400000000000001E-2</v>
      </c>
      <c r="G19" s="103"/>
      <c r="H19" s="102">
        <f>F19+G19</f>
        <v>5.8400000000000001E-2</v>
      </c>
      <c r="L19" s="6"/>
      <c r="M19" s="6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</row>
    <row r="20" spans="1:253" ht="15.75">
      <c r="A20" s="12"/>
      <c r="B20" s="48"/>
      <c r="C20" s="48"/>
      <c r="D20" s="48"/>
      <c r="E20" s="75"/>
      <c r="F20" s="28"/>
      <c r="G20" s="48"/>
      <c r="H20" s="27"/>
      <c r="I20" s="55"/>
      <c r="J20" s="56"/>
      <c r="K20" s="57"/>
      <c r="L20" s="6"/>
      <c r="M20" s="6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</row>
    <row r="21" spans="1:253" ht="14.25">
      <c r="A21" s="31"/>
      <c r="B21" s="54" t="s">
        <v>16</v>
      </c>
      <c r="C21" s="54"/>
      <c r="D21" s="54"/>
      <c r="E21" s="76"/>
      <c r="F21" s="26"/>
      <c r="G21" s="53"/>
      <c r="H21" s="32"/>
      <c r="I21" s="33" t="s">
        <v>6</v>
      </c>
      <c r="J21" s="34" t="s">
        <v>6</v>
      </c>
      <c r="K21" s="35"/>
      <c r="L21" s="35"/>
      <c r="M21" s="36"/>
    </row>
    <row r="22" spans="1:253" ht="14.25">
      <c r="A22" s="31"/>
      <c r="B22" s="54" t="s">
        <v>18</v>
      </c>
      <c r="C22" s="54"/>
      <c r="D22" s="54"/>
      <c r="E22" s="76"/>
      <c r="F22" s="26"/>
      <c r="G22" s="53"/>
      <c r="H22" s="32"/>
      <c r="I22" s="33" t="s">
        <v>6</v>
      </c>
      <c r="J22" s="34" t="s">
        <v>6</v>
      </c>
      <c r="K22" s="35"/>
      <c r="L22" s="35"/>
      <c r="M22" s="36"/>
    </row>
    <row r="23" spans="1:253" ht="13.5" thickBot="1">
      <c r="A23" s="31"/>
      <c r="B23" s="37"/>
      <c r="C23" s="38"/>
      <c r="D23" s="32"/>
      <c r="E23" s="77"/>
      <c r="F23" s="32"/>
      <c r="G23" s="32"/>
      <c r="H23" s="32"/>
      <c r="I23" s="39"/>
      <c r="J23" s="37"/>
      <c r="K23" s="35"/>
      <c r="L23" s="35"/>
      <c r="M23" s="35"/>
    </row>
    <row r="24" spans="1:253" s="72" customFormat="1">
      <c r="B24" s="123" t="s">
        <v>7</v>
      </c>
      <c r="C24" s="125" t="s">
        <v>14</v>
      </c>
      <c r="D24" s="111" t="s">
        <v>8</v>
      </c>
      <c r="E24" s="134" t="s">
        <v>32</v>
      </c>
      <c r="F24" s="113" t="s">
        <v>9</v>
      </c>
      <c r="G24" s="113" t="s">
        <v>10</v>
      </c>
      <c r="H24" s="113" t="s">
        <v>11</v>
      </c>
      <c r="I24" s="118" t="s">
        <v>12</v>
      </c>
      <c r="J24" s="115" t="s">
        <v>161</v>
      </c>
      <c r="K24" s="109" t="s">
        <v>13</v>
      </c>
    </row>
    <row r="25" spans="1:253" s="72" customFormat="1" ht="20.25" customHeight="1" thickBot="1">
      <c r="B25" s="124"/>
      <c r="C25" s="126"/>
      <c r="D25" s="112"/>
      <c r="E25" s="135"/>
      <c r="F25" s="114"/>
      <c r="G25" s="114"/>
      <c r="H25" s="114"/>
      <c r="I25" s="119"/>
      <c r="J25" s="116"/>
      <c r="K25" s="110"/>
    </row>
    <row r="26" spans="1:253">
      <c r="A26"/>
      <c r="B26" s="127" t="s">
        <v>17</v>
      </c>
      <c r="C26" s="62" t="s">
        <v>31</v>
      </c>
      <c r="D26" s="63"/>
      <c r="E26" s="78" t="s">
        <v>33</v>
      </c>
      <c r="F26" s="64"/>
      <c r="G26" s="65"/>
      <c r="H26" s="65">
        <v>23000000</v>
      </c>
      <c r="I26" s="65"/>
      <c r="J26" s="65"/>
      <c r="K26" s="66"/>
    </row>
    <row r="27" spans="1:253">
      <c r="A27"/>
      <c r="B27" s="128"/>
      <c r="C27" s="61" t="s">
        <v>19</v>
      </c>
      <c r="D27" s="58"/>
      <c r="E27" s="79" t="s">
        <v>34</v>
      </c>
      <c r="F27" s="59">
        <v>31</v>
      </c>
      <c r="G27" s="60">
        <f>H26</f>
        <v>23000000</v>
      </c>
      <c r="H27" s="60"/>
      <c r="I27" s="60"/>
      <c r="J27" s="60">
        <f>G27*D27*F27/360</f>
        <v>0</v>
      </c>
      <c r="K27" s="67"/>
    </row>
    <row r="28" spans="1:253">
      <c r="A28"/>
      <c r="B28" s="128"/>
      <c r="C28" s="61" t="s">
        <v>20</v>
      </c>
      <c r="D28" s="58"/>
      <c r="E28" s="79" t="s">
        <v>35</v>
      </c>
      <c r="F28" s="59">
        <v>30</v>
      </c>
      <c r="G28" s="60">
        <f>G27-I27</f>
        <v>23000000</v>
      </c>
      <c r="H28" s="60"/>
      <c r="I28" s="60"/>
      <c r="J28" s="60">
        <f t="shared" ref="J28:J91" si="0">G28*D28*F28/360</f>
        <v>0</v>
      </c>
      <c r="K28" s="67"/>
    </row>
    <row r="29" spans="1:253">
      <c r="A29"/>
      <c r="B29" s="128"/>
      <c r="C29" s="61" t="s">
        <v>21</v>
      </c>
      <c r="D29" s="58"/>
      <c r="E29" s="79" t="s">
        <v>36</v>
      </c>
      <c r="F29" s="59">
        <v>31</v>
      </c>
      <c r="G29" s="60">
        <f>G28+H29-I28</f>
        <v>23000000</v>
      </c>
      <c r="H29" s="60"/>
      <c r="I29" s="60"/>
      <c r="J29" s="60">
        <f t="shared" si="0"/>
        <v>0</v>
      </c>
      <c r="K29" s="67"/>
    </row>
    <row r="30" spans="1:253">
      <c r="A30"/>
      <c r="B30" s="128"/>
      <c r="C30" s="61" t="s">
        <v>22</v>
      </c>
      <c r="D30" s="58"/>
      <c r="E30" s="79" t="s">
        <v>37</v>
      </c>
      <c r="F30" s="59">
        <v>30</v>
      </c>
      <c r="G30" s="60">
        <f>G29+H30-I29</f>
        <v>23000000</v>
      </c>
      <c r="H30" s="60"/>
      <c r="I30" s="60"/>
      <c r="J30" s="60">
        <f t="shared" si="0"/>
        <v>0</v>
      </c>
      <c r="K30" s="67"/>
    </row>
    <row r="31" spans="1:253" ht="13.5" thickBot="1">
      <c r="A31"/>
      <c r="B31" s="129"/>
      <c r="C31" s="82" t="s">
        <v>23</v>
      </c>
      <c r="D31" s="83"/>
      <c r="E31" s="84" t="s">
        <v>38</v>
      </c>
      <c r="F31" s="85">
        <v>31</v>
      </c>
      <c r="G31" s="86">
        <f>G30+H31-I30</f>
        <v>23000000</v>
      </c>
      <c r="H31" s="86"/>
      <c r="I31" s="86"/>
      <c r="J31" s="86">
        <f t="shared" si="0"/>
        <v>0</v>
      </c>
      <c r="K31" s="87"/>
    </row>
    <row r="32" spans="1:253">
      <c r="A32"/>
      <c r="B32" s="120" t="s">
        <v>24</v>
      </c>
      <c r="C32" s="62" t="s">
        <v>25</v>
      </c>
      <c r="D32" s="63"/>
      <c r="E32" s="78" t="s">
        <v>39</v>
      </c>
      <c r="F32" s="64">
        <v>31</v>
      </c>
      <c r="G32" s="65">
        <f>G31+H32-I31</f>
        <v>23000000</v>
      </c>
      <c r="H32" s="65"/>
      <c r="I32" s="65">
        <v>201754.39</v>
      </c>
      <c r="J32" s="65">
        <f>G32*D32*F32/360</f>
        <v>0</v>
      </c>
      <c r="K32" s="66"/>
    </row>
    <row r="33" spans="1:11">
      <c r="A33"/>
      <c r="B33" s="121"/>
      <c r="C33" s="71" t="s">
        <v>26</v>
      </c>
      <c r="D33" s="44"/>
      <c r="E33" s="80" t="s">
        <v>40</v>
      </c>
      <c r="F33" s="43">
        <v>28</v>
      </c>
      <c r="G33" s="41">
        <f>G32+H33-I32</f>
        <v>22798245.609999999</v>
      </c>
      <c r="H33" s="42"/>
      <c r="I33" s="60">
        <v>201754.39</v>
      </c>
      <c r="J33" s="60">
        <f t="shared" si="0"/>
        <v>0</v>
      </c>
      <c r="K33" s="88"/>
    </row>
    <row r="34" spans="1:11">
      <c r="A34"/>
      <c r="B34" s="121"/>
      <c r="C34" s="71" t="s">
        <v>27</v>
      </c>
      <c r="D34" s="44"/>
      <c r="E34" s="80" t="s">
        <v>46</v>
      </c>
      <c r="F34" s="43">
        <v>31</v>
      </c>
      <c r="G34" s="41">
        <f t="shared" ref="G34:G43" si="1">G33+H34-I33</f>
        <v>22596491.219999999</v>
      </c>
      <c r="H34" s="42"/>
      <c r="I34" s="60">
        <v>201754.39</v>
      </c>
      <c r="J34" s="60">
        <f t="shared" si="0"/>
        <v>0</v>
      </c>
      <c r="K34" s="88"/>
    </row>
    <row r="35" spans="1:11">
      <c r="A35"/>
      <c r="B35" s="121"/>
      <c r="C35" s="71" t="s">
        <v>28</v>
      </c>
      <c r="D35" s="44"/>
      <c r="E35" s="80" t="s">
        <v>47</v>
      </c>
      <c r="F35" s="43">
        <v>30</v>
      </c>
      <c r="G35" s="41">
        <f t="shared" si="1"/>
        <v>22394736.829999998</v>
      </c>
      <c r="H35" s="42"/>
      <c r="I35" s="60">
        <v>201754.39</v>
      </c>
      <c r="J35" s="60">
        <f t="shared" si="0"/>
        <v>0</v>
      </c>
      <c r="K35" s="88"/>
    </row>
    <row r="36" spans="1:11">
      <c r="A36"/>
      <c r="B36" s="121"/>
      <c r="C36" s="71" t="s">
        <v>29</v>
      </c>
      <c r="D36" s="44"/>
      <c r="E36" s="80" t="s">
        <v>48</v>
      </c>
      <c r="F36" s="43">
        <v>31</v>
      </c>
      <c r="G36" s="41">
        <f t="shared" si="1"/>
        <v>22192982.439999998</v>
      </c>
      <c r="H36" s="42"/>
      <c r="I36" s="60">
        <v>201754.39</v>
      </c>
      <c r="J36" s="60">
        <f t="shared" si="0"/>
        <v>0</v>
      </c>
      <c r="K36" s="88"/>
    </row>
    <row r="37" spans="1:11">
      <c r="A37"/>
      <c r="B37" s="121"/>
      <c r="C37" s="71" t="s">
        <v>30</v>
      </c>
      <c r="D37" s="44"/>
      <c r="E37" s="80" t="s">
        <v>49</v>
      </c>
      <c r="F37" s="43">
        <v>30</v>
      </c>
      <c r="G37" s="41">
        <f t="shared" si="1"/>
        <v>21991228.049999997</v>
      </c>
      <c r="H37" s="42"/>
      <c r="I37" s="60">
        <v>201754.39</v>
      </c>
      <c r="J37" s="60">
        <f t="shared" si="0"/>
        <v>0</v>
      </c>
      <c r="K37" s="88"/>
    </row>
    <row r="38" spans="1:11">
      <c r="A38"/>
      <c r="B38" s="121"/>
      <c r="C38" s="71" t="s">
        <v>31</v>
      </c>
      <c r="D38" s="44"/>
      <c r="E38" s="80" t="s">
        <v>41</v>
      </c>
      <c r="F38" s="43">
        <v>31</v>
      </c>
      <c r="G38" s="41">
        <f t="shared" si="1"/>
        <v>21789473.659999996</v>
      </c>
      <c r="H38" s="42"/>
      <c r="I38" s="60">
        <v>201754.39</v>
      </c>
      <c r="J38" s="60">
        <f t="shared" si="0"/>
        <v>0</v>
      </c>
      <c r="K38" s="88"/>
    </row>
    <row r="39" spans="1:11">
      <c r="A39"/>
      <c r="B39" s="121"/>
      <c r="C39" s="61" t="s">
        <v>19</v>
      </c>
      <c r="D39" s="44"/>
      <c r="E39" s="80" t="s">
        <v>42</v>
      </c>
      <c r="F39" s="43">
        <v>31</v>
      </c>
      <c r="G39" s="41">
        <f t="shared" si="1"/>
        <v>21587719.269999996</v>
      </c>
      <c r="H39" s="42"/>
      <c r="I39" s="60">
        <v>201754.39</v>
      </c>
      <c r="J39" s="60">
        <f t="shared" si="0"/>
        <v>0</v>
      </c>
      <c r="K39" s="88"/>
    </row>
    <row r="40" spans="1:11">
      <c r="A40"/>
      <c r="B40" s="121"/>
      <c r="C40" s="61" t="s">
        <v>20</v>
      </c>
      <c r="D40" s="44"/>
      <c r="E40" s="80" t="s">
        <v>43</v>
      </c>
      <c r="F40" s="43">
        <v>30</v>
      </c>
      <c r="G40" s="41">
        <f t="shared" si="1"/>
        <v>21385964.879999995</v>
      </c>
      <c r="H40" s="42"/>
      <c r="I40" s="60">
        <v>201754.39</v>
      </c>
      <c r="J40" s="60">
        <f t="shared" si="0"/>
        <v>0</v>
      </c>
      <c r="K40" s="88"/>
    </row>
    <row r="41" spans="1:11">
      <c r="A41"/>
      <c r="B41" s="121"/>
      <c r="C41" s="61" t="s">
        <v>21</v>
      </c>
      <c r="D41" s="44"/>
      <c r="E41" s="80" t="s">
        <v>44</v>
      </c>
      <c r="F41" s="43">
        <v>31</v>
      </c>
      <c r="G41" s="41">
        <f t="shared" si="1"/>
        <v>21184210.489999995</v>
      </c>
      <c r="H41" s="42"/>
      <c r="I41" s="60">
        <v>201754.39</v>
      </c>
      <c r="J41" s="60">
        <f t="shared" si="0"/>
        <v>0</v>
      </c>
      <c r="K41" s="88"/>
    </row>
    <row r="42" spans="1:11">
      <c r="A42"/>
      <c r="B42" s="121"/>
      <c r="C42" s="61" t="s">
        <v>22</v>
      </c>
      <c r="D42" s="44"/>
      <c r="E42" s="80" t="s">
        <v>45</v>
      </c>
      <c r="F42" s="43">
        <v>30</v>
      </c>
      <c r="G42" s="41">
        <f t="shared" si="1"/>
        <v>20982456.099999994</v>
      </c>
      <c r="H42" s="42"/>
      <c r="I42" s="60">
        <v>201754.39</v>
      </c>
      <c r="J42" s="60">
        <f t="shared" si="0"/>
        <v>0</v>
      </c>
      <c r="K42" s="88"/>
    </row>
    <row r="43" spans="1:11" ht="13.5" thickBot="1">
      <c r="A43"/>
      <c r="B43" s="122"/>
      <c r="C43" s="82" t="s">
        <v>23</v>
      </c>
      <c r="D43" s="92"/>
      <c r="E43" s="93" t="s">
        <v>50</v>
      </c>
      <c r="F43" s="94">
        <v>31</v>
      </c>
      <c r="G43" s="95">
        <f t="shared" si="1"/>
        <v>20780701.709999993</v>
      </c>
      <c r="H43" s="96"/>
      <c r="I43" s="86">
        <v>201754.39</v>
      </c>
      <c r="J43" s="86">
        <f t="shared" si="0"/>
        <v>0</v>
      </c>
      <c r="K43" s="97"/>
    </row>
    <row r="44" spans="1:11">
      <c r="A44"/>
      <c r="B44" s="120" t="s">
        <v>150</v>
      </c>
      <c r="C44" s="62" t="s">
        <v>25</v>
      </c>
      <c r="D44" s="63"/>
      <c r="E44" s="78" t="s">
        <v>51</v>
      </c>
      <c r="F44" s="64">
        <v>31</v>
      </c>
      <c r="G44" s="65">
        <f t="shared" ref="G44:G107" si="2">G43+H44-I43</f>
        <v>20578947.319999993</v>
      </c>
      <c r="H44" s="65"/>
      <c r="I44" s="65">
        <v>201754.39</v>
      </c>
      <c r="J44" s="65">
        <f t="shared" si="0"/>
        <v>0</v>
      </c>
      <c r="K44" s="66"/>
    </row>
    <row r="45" spans="1:11">
      <c r="A45"/>
      <c r="B45" s="121"/>
      <c r="C45" s="71" t="s">
        <v>26</v>
      </c>
      <c r="D45" s="44"/>
      <c r="E45" s="80" t="s">
        <v>158</v>
      </c>
      <c r="F45" s="43">
        <v>29</v>
      </c>
      <c r="G45" s="41">
        <f t="shared" si="2"/>
        <v>20377192.929999992</v>
      </c>
      <c r="H45" s="42"/>
      <c r="I45" s="60">
        <v>201754.39</v>
      </c>
      <c r="J45" s="60">
        <f t="shared" si="0"/>
        <v>0</v>
      </c>
      <c r="K45" s="88"/>
    </row>
    <row r="46" spans="1:11">
      <c r="A46"/>
      <c r="B46" s="121"/>
      <c r="C46" s="71" t="s">
        <v>27</v>
      </c>
      <c r="D46" s="44"/>
      <c r="E46" s="80" t="s">
        <v>52</v>
      </c>
      <c r="F46" s="43">
        <v>31</v>
      </c>
      <c r="G46" s="41">
        <f t="shared" si="2"/>
        <v>20175438.539999992</v>
      </c>
      <c r="H46" s="42"/>
      <c r="I46" s="60">
        <v>201754.39</v>
      </c>
      <c r="J46" s="60">
        <f t="shared" si="0"/>
        <v>0</v>
      </c>
      <c r="K46" s="88"/>
    </row>
    <row r="47" spans="1:11">
      <c r="A47"/>
      <c r="B47" s="121"/>
      <c r="C47" s="71" t="s">
        <v>28</v>
      </c>
      <c r="D47" s="44"/>
      <c r="E47" s="80" t="s">
        <v>53</v>
      </c>
      <c r="F47" s="43">
        <v>30</v>
      </c>
      <c r="G47" s="41">
        <f t="shared" si="2"/>
        <v>19973684.149999991</v>
      </c>
      <c r="H47" s="42"/>
      <c r="I47" s="60">
        <v>201754.39</v>
      </c>
      <c r="J47" s="60">
        <f t="shared" si="0"/>
        <v>0</v>
      </c>
      <c r="K47" s="88"/>
    </row>
    <row r="48" spans="1:11">
      <c r="A48"/>
      <c r="B48" s="121"/>
      <c r="C48" s="71" t="s">
        <v>29</v>
      </c>
      <c r="D48" s="44"/>
      <c r="E48" s="80" t="s">
        <v>54</v>
      </c>
      <c r="F48" s="43">
        <v>31</v>
      </c>
      <c r="G48" s="41">
        <f t="shared" si="2"/>
        <v>19771929.75999999</v>
      </c>
      <c r="H48" s="42"/>
      <c r="I48" s="60">
        <v>201754.39</v>
      </c>
      <c r="J48" s="60">
        <f t="shared" si="0"/>
        <v>0</v>
      </c>
      <c r="K48" s="88"/>
    </row>
    <row r="49" spans="1:11">
      <c r="A49"/>
      <c r="B49" s="121"/>
      <c r="C49" s="71" t="s">
        <v>30</v>
      </c>
      <c r="D49" s="44"/>
      <c r="E49" s="80" t="s">
        <v>55</v>
      </c>
      <c r="F49" s="43">
        <v>30</v>
      </c>
      <c r="G49" s="41">
        <f t="shared" si="2"/>
        <v>19570175.36999999</v>
      </c>
      <c r="H49" s="42"/>
      <c r="I49" s="60">
        <v>201754.39</v>
      </c>
      <c r="J49" s="60">
        <f t="shared" si="0"/>
        <v>0</v>
      </c>
      <c r="K49" s="88"/>
    </row>
    <row r="50" spans="1:11">
      <c r="A50"/>
      <c r="B50" s="121"/>
      <c r="C50" s="71" t="s">
        <v>31</v>
      </c>
      <c r="D50" s="44"/>
      <c r="E50" s="80" t="s">
        <v>56</v>
      </c>
      <c r="F50" s="43">
        <v>31</v>
      </c>
      <c r="G50" s="41">
        <f t="shared" si="2"/>
        <v>19368420.979999989</v>
      </c>
      <c r="H50" s="42"/>
      <c r="I50" s="60">
        <v>201754.39</v>
      </c>
      <c r="J50" s="60">
        <f t="shared" si="0"/>
        <v>0</v>
      </c>
      <c r="K50" s="88"/>
    </row>
    <row r="51" spans="1:11">
      <c r="A51"/>
      <c r="B51" s="121"/>
      <c r="C51" s="61" t="s">
        <v>19</v>
      </c>
      <c r="D51" s="44"/>
      <c r="E51" s="80" t="s">
        <v>57</v>
      </c>
      <c r="F51" s="43">
        <v>31</v>
      </c>
      <c r="G51" s="41">
        <f t="shared" si="2"/>
        <v>19166666.589999989</v>
      </c>
      <c r="H51" s="42"/>
      <c r="I51" s="60">
        <v>201754.39</v>
      </c>
      <c r="J51" s="60">
        <f t="shared" si="0"/>
        <v>0</v>
      </c>
      <c r="K51" s="88"/>
    </row>
    <row r="52" spans="1:11">
      <c r="A52"/>
      <c r="B52" s="121"/>
      <c r="C52" s="61" t="s">
        <v>20</v>
      </c>
      <c r="D52" s="44"/>
      <c r="E52" s="80" t="s">
        <v>58</v>
      </c>
      <c r="F52" s="43">
        <v>30</v>
      </c>
      <c r="G52" s="41">
        <f t="shared" si="2"/>
        <v>18964912.199999988</v>
      </c>
      <c r="H52" s="42"/>
      <c r="I52" s="60">
        <v>201754.39</v>
      </c>
      <c r="J52" s="60">
        <f t="shared" si="0"/>
        <v>0</v>
      </c>
      <c r="K52" s="88"/>
    </row>
    <row r="53" spans="1:11">
      <c r="A53"/>
      <c r="B53" s="121"/>
      <c r="C53" s="61" t="s">
        <v>21</v>
      </c>
      <c r="D53" s="44"/>
      <c r="E53" s="80" t="s">
        <v>59</v>
      </c>
      <c r="F53" s="43">
        <v>31</v>
      </c>
      <c r="G53" s="41">
        <f t="shared" si="2"/>
        <v>18763157.809999987</v>
      </c>
      <c r="H53" s="42"/>
      <c r="I53" s="60">
        <v>201754.39</v>
      </c>
      <c r="J53" s="60">
        <f t="shared" si="0"/>
        <v>0</v>
      </c>
      <c r="K53" s="88"/>
    </row>
    <row r="54" spans="1:11">
      <c r="A54"/>
      <c r="B54" s="121"/>
      <c r="C54" s="61" t="s">
        <v>22</v>
      </c>
      <c r="D54" s="44"/>
      <c r="E54" s="80" t="s">
        <v>60</v>
      </c>
      <c r="F54" s="43">
        <v>30</v>
      </c>
      <c r="G54" s="41">
        <f t="shared" si="2"/>
        <v>18561403.419999987</v>
      </c>
      <c r="H54" s="42"/>
      <c r="I54" s="60">
        <v>201754.39</v>
      </c>
      <c r="J54" s="60">
        <f t="shared" si="0"/>
        <v>0</v>
      </c>
      <c r="K54" s="88"/>
    </row>
    <row r="55" spans="1:11" ht="13.5" thickBot="1">
      <c r="A55"/>
      <c r="B55" s="122"/>
      <c r="C55" s="82" t="s">
        <v>23</v>
      </c>
      <c r="D55" s="92"/>
      <c r="E55" s="93" t="s">
        <v>61</v>
      </c>
      <c r="F55" s="94">
        <v>31</v>
      </c>
      <c r="G55" s="95">
        <f t="shared" si="2"/>
        <v>18359649.029999986</v>
      </c>
      <c r="H55" s="96"/>
      <c r="I55" s="86">
        <v>201754.39</v>
      </c>
      <c r="J55" s="86">
        <f t="shared" si="0"/>
        <v>0</v>
      </c>
      <c r="K55" s="97"/>
    </row>
    <row r="56" spans="1:11">
      <c r="A56"/>
      <c r="B56" s="120" t="s">
        <v>151</v>
      </c>
      <c r="C56" s="62" t="s">
        <v>25</v>
      </c>
      <c r="D56" s="63"/>
      <c r="E56" s="78" t="s">
        <v>62</v>
      </c>
      <c r="F56" s="64">
        <v>31</v>
      </c>
      <c r="G56" s="65">
        <f t="shared" si="2"/>
        <v>18157894.639999986</v>
      </c>
      <c r="H56" s="65"/>
      <c r="I56" s="65">
        <v>201754.39</v>
      </c>
      <c r="J56" s="65">
        <f t="shared" si="0"/>
        <v>0</v>
      </c>
      <c r="K56" s="66"/>
    </row>
    <row r="57" spans="1:11">
      <c r="A57"/>
      <c r="B57" s="121"/>
      <c r="C57" s="71" t="s">
        <v>26</v>
      </c>
      <c r="D57" s="44"/>
      <c r="E57" s="80" t="s">
        <v>63</v>
      </c>
      <c r="F57" s="43">
        <v>28</v>
      </c>
      <c r="G57" s="41">
        <f t="shared" si="2"/>
        <v>17956140.249999985</v>
      </c>
      <c r="H57" s="42"/>
      <c r="I57" s="60">
        <v>201754.39</v>
      </c>
      <c r="J57" s="60">
        <f t="shared" si="0"/>
        <v>0</v>
      </c>
      <c r="K57" s="88"/>
    </row>
    <row r="58" spans="1:11">
      <c r="A58"/>
      <c r="B58" s="121"/>
      <c r="C58" s="71" t="s">
        <v>27</v>
      </c>
      <c r="D58" s="44"/>
      <c r="E58" s="80" t="s">
        <v>64</v>
      </c>
      <c r="F58" s="43">
        <v>31</v>
      </c>
      <c r="G58" s="41">
        <f t="shared" si="2"/>
        <v>17754385.859999985</v>
      </c>
      <c r="H58" s="42"/>
      <c r="I58" s="60">
        <v>201754.39</v>
      </c>
      <c r="J58" s="60">
        <f t="shared" si="0"/>
        <v>0</v>
      </c>
      <c r="K58" s="88"/>
    </row>
    <row r="59" spans="1:11">
      <c r="A59"/>
      <c r="B59" s="121"/>
      <c r="C59" s="71" t="s">
        <v>28</v>
      </c>
      <c r="D59" s="44"/>
      <c r="E59" s="80" t="s">
        <v>65</v>
      </c>
      <c r="F59" s="43">
        <v>30</v>
      </c>
      <c r="G59" s="41">
        <f t="shared" si="2"/>
        <v>17552631.469999984</v>
      </c>
      <c r="H59" s="42"/>
      <c r="I59" s="60">
        <v>201754.39</v>
      </c>
      <c r="J59" s="60">
        <f t="shared" si="0"/>
        <v>0</v>
      </c>
      <c r="K59" s="88"/>
    </row>
    <row r="60" spans="1:11">
      <c r="A60"/>
      <c r="B60" s="121"/>
      <c r="C60" s="71" t="s">
        <v>29</v>
      </c>
      <c r="D60" s="44"/>
      <c r="E60" s="80" t="s">
        <v>66</v>
      </c>
      <c r="F60" s="43">
        <v>31</v>
      </c>
      <c r="G60" s="41">
        <f t="shared" si="2"/>
        <v>17350877.079999983</v>
      </c>
      <c r="H60" s="42"/>
      <c r="I60" s="60">
        <v>201754.39</v>
      </c>
      <c r="J60" s="60">
        <f t="shared" si="0"/>
        <v>0</v>
      </c>
      <c r="K60" s="88"/>
    </row>
    <row r="61" spans="1:11">
      <c r="A61"/>
      <c r="B61" s="121"/>
      <c r="C61" s="71" t="s">
        <v>30</v>
      </c>
      <c r="D61" s="44"/>
      <c r="E61" s="80" t="s">
        <v>67</v>
      </c>
      <c r="F61" s="43">
        <v>30</v>
      </c>
      <c r="G61" s="41">
        <f t="shared" si="2"/>
        <v>17149122.689999983</v>
      </c>
      <c r="H61" s="42"/>
      <c r="I61" s="60">
        <v>201754.39</v>
      </c>
      <c r="J61" s="60">
        <f t="shared" si="0"/>
        <v>0</v>
      </c>
      <c r="K61" s="88"/>
    </row>
    <row r="62" spans="1:11">
      <c r="A62"/>
      <c r="B62" s="121"/>
      <c r="C62" s="71" t="s">
        <v>31</v>
      </c>
      <c r="D62" s="44"/>
      <c r="E62" s="80" t="s">
        <v>68</v>
      </c>
      <c r="F62" s="43">
        <v>31</v>
      </c>
      <c r="G62" s="41">
        <f t="shared" si="2"/>
        <v>16947368.299999982</v>
      </c>
      <c r="H62" s="42"/>
      <c r="I62" s="60">
        <v>201754.39</v>
      </c>
      <c r="J62" s="60">
        <f t="shared" si="0"/>
        <v>0</v>
      </c>
      <c r="K62" s="88"/>
    </row>
    <row r="63" spans="1:11">
      <c r="A63"/>
      <c r="B63" s="121"/>
      <c r="C63" s="61" t="s">
        <v>19</v>
      </c>
      <c r="D63" s="44"/>
      <c r="E63" s="80" t="s">
        <v>69</v>
      </c>
      <c r="F63" s="43">
        <v>31</v>
      </c>
      <c r="G63" s="41">
        <f t="shared" si="2"/>
        <v>16745613.909999982</v>
      </c>
      <c r="H63" s="42"/>
      <c r="I63" s="60">
        <v>201754.39</v>
      </c>
      <c r="J63" s="60">
        <f t="shared" si="0"/>
        <v>0</v>
      </c>
      <c r="K63" s="88"/>
    </row>
    <row r="64" spans="1:11">
      <c r="A64"/>
      <c r="B64" s="121"/>
      <c r="C64" s="61" t="s">
        <v>20</v>
      </c>
      <c r="D64" s="44"/>
      <c r="E64" s="80" t="s">
        <v>70</v>
      </c>
      <c r="F64" s="43">
        <v>30</v>
      </c>
      <c r="G64" s="41">
        <f t="shared" si="2"/>
        <v>16543859.519999981</v>
      </c>
      <c r="H64" s="42"/>
      <c r="I64" s="60">
        <v>201754.39</v>
      </c>
      <c r="J64" s="60">
        <f t="shared" si="0"/>
        <v>0</v>
      </c>
      <c r="K64" s="88"/>
    </row>
    <row r="65" spans="1:11">
      <c r="A65"/>
      <c r="B65" s="121"/>
      <c r="C65" s="61" t="s">
        <v>21</v>
      </c>
      <c r="D65" s="44"/>
      <c r="E65" s="80" t="s">
        <v>71</v>
      </c>
      <c r="F65" s="43">
        <v>31</v>
      </c>
      <c r="G65" s="41">
        <f t="shared" si="2"/>
        <v>16342105.12999998</v>
      </c>
      <c r="H65" s="42"/>
      <c r="I65" s="60">
        <v>201754.39</v>
      </c>
      <c r="J65" s="60">
        <f t="shared" si="0"/>
        <v>0</v>
      </c>
      <c r="K65" s="88"/>
    </row>
    <row r="66" spans="1:11">
      <c r="A66"/>
      <c r="B66" s="121"/>
      <c r="C66" s="61" t="s">
        <v>22</v>
      </c>
      <c r="D66" s="44"/>
      <c r="E66" s="80" t="s">
        <v>72</v>
      </c>
      <c r="F66" s="43">
        <v>30</v>
      </c>
      <c r="G66" s="41">
        <f t="shared" si="2"/>
        <v>16140350.73999998</v>
      </c>
      <c r="H66" s="42"/>
      <c r="I66" s="60">
        <v>201754.39</v>
      </c>
      <c r="J66" s="60">
        <f t="shared" si="0"/>
        <v>0</v>
      </c>
      <c r="K66" s="88"/>
    </row>
    <row r="67" spans="1:11" ht="13.5" thickBot="1">
      <c r="A67"/>
      <c r="B67" s="122"/>
      <c r="C67" s="82" t="s">
        <v>23</v>
      </c>
      <c r="D67" s="92"/>
      <c r="E67" s="93" t="s">
        <v>73</v>
      </c>
      <c r="F67" s="94">
        <v>31</v>
      </c>
      <c r="G67" s="95">
        <f t="shared" si="2"/>
        <v>15938596.349999979</v>
      </c>
      <c r="H67" s="96"/>
      <c r="I67" s="86">
        <v>201754.39</v>
      </c>
      <c r="J67" s="86">
        <f t="shared" si="0"/>
        <v>0</v>
      </c>
      <c r="K67" s="97"/>
    </row>
    <row r="68" spans="1:11">
      <c r="A68"/>
      <c r="B68" s="120" t="s">
        <v>152</v>
      </c>
      <c r="C68" s="62" t="s">
        <v>25</v>
      </c>
      <c r="D68" s="63"/>
      <c r="E68" s="78" t="s">
        <v>74</v>
      </c>
      <c r="F68" s="64">
        <v>31</v>
      </c>
      <c r="G68" s="65">
        <f t="shared" si="2"/>
        <v>15736841.959999979</v>
      </c>
      <c r="H68" s="65"/>
      <c r="I68" s="65">
        <v>201754.39</v>
      </c>
      <c r="J68" s="65">
        <f t="shared" si="0"/>
        <v>0</v>
      </c>
      <c r="K68" s="66"/>
    </row>
    <row r="69" spans="1:11">
      <c r="A69"/>
      <c r="B69" s="121"/>
      <c r="C69" s="71" t="s">
        <v>26</v>
      </c>
      <c r="D69" s="44"/>
      <c r="E69" s="80" t="s">
        <v>75</v>
      </c>
      <c r="F69" s="43">
        <v>28</v>
      </c>
      <c r="G69" s="41">
        <f t="shared" si="2"/>
        <v>15535087.569999978</v>
      </c>
      <c r="H69" s="42"/>
      <c r="I69" s="60">
        <v>201754.39</v>
      </c>
      <c r="J69" s="60">
        <f t="shared" si="0"/>
        <v>0</v>
      </c>
      <c r="K69" s="88"/>
    </row>
    <row r="70" spans="1:11">
      <c r="A70"/>
      <c r="B70" s="121"/>
      <c r="C70" s="71" t="s">
        <v>27</v>
      </c>
      <c r="D70" s="44"/>
      <c r="E70" s="80" t="s">
        <v>76</v>
      </c>
      <c r="F70" s="43">
        <v>31</v>
      </c>
      <c r="G70" s="41">
        <f t="shared" si="2"/>
        <v>15333333.179999977</v>
      </c>
      <c r="H70" s="42"/>
      <c r="I70" s="60">
        <v>201754.39</v>
      </c>
      <c r="J70" s="60">
        <f t="shared" si="0"/>
        <v>0</v>
      </c>
      <c r="K70" s="88"/>
    </row>
    <row r="71" spans="1:11">
      <c r="A71"/>
      <c r="B71" s="121"/>
      <c r="C71" s="71" t="s">
        <v>28</v>
      </c>
      <c r="D71" s="44"/>
      <c r="E71" s="80" t="s">
        <v>77</v>
      </c>
      <c r="F71" s="43">
        <v>30</v>
      </c>
      <c r="G71" s="41">
        <f t="shared" si="2"/>
        <v>15131578.789999977</v>
      </c>
      <c r="H71" s="42"/>
      <c r="I71" s="60">
        <v>201754.39</v>
      </c>
      <c r="J71" s="60">
        <f t="shared" si="0"/>
        <v>0</v>
      </c>
      <c r="K71" s="88"/>
    </row>
    <row r="72" spans="1:11">
      <c r="A72"/>
      <c r="B72" s="121"/>
      <c r="C72" s="71" t="s">
        <v>29</v>
      </c>
      <c r="D72" s="44"/>
      <c r="E72" s="80" t="s">
        <v>78</v>
      </c>
      <c r="F72" s="43">
        <v>31</v>
      </c>
      <c r="G72" s="41">
        <f t="shared" si="2"/>
        <v>14929824.399999976</v>
      </c>
      <c r="H72" s="42"/>
      <c r="I72" s="60">
        <v>201754.39</v>
      </c>
      <c r="J72" s="60">
        <f t="shared" si="0"/>
        <v>0</v>
      </c>
      <c r="K72" s="88"/>
    </row>
    <row r="73" spans="1:11">
      <c r="A73"/>
      <c r="B73" s="121"/>
      <c r="C73" s="71" t="s">
        <v>30</v>
      </c>
      <c r="D73" s="44"/>
      <c r="E73" s="80" t="s">
        <v>79</v>
      </c>
      <c r="F73" s="43">
        <v>30</v>
      </c>
      <c r="G73" s="41">
        <f t="shared" si="2"/>
        <v>14728070.009999976</v>
      </c>
      <c r="H73" s="42"/>
      <c r="I73" s="60">
        <v>201754.39</v>
      </c>
      <c r="J73" s="60">
        <f t="shared" si="0"/>
        <v>0</v>
      </c>
      <c r="K73" s="88"/>
    </row>
    <row r="74" spans="1:11">
      <c r="A74"/>
      <c r="B74" s="121"/>
      <c r="C74" s="71" t="s">
        <v>31</v>
      </c>
      <c r="D74" s="44"/>
      <c r="E74" s="80" t="s">
        <v>80</v>
      </c>
      <c r="F74" s="43">
        <v>31</v>
      </c>
      <c r="G74" s="41">
        <f t="shared" si="2"/>
        <v>14526315.619999975</v>
      </c>
      <c r="H74" s="42"/>
      <c r="I74" s="60">
        <v>201754.39</v>
      </c>
      <c r="J74" s="60">
        <f t="shared" si="0"/>
        <v>0</v>
      </c>
      <c r="K74" s="88"/>
    </row>
    <row r="75" spans="1:11">
      <c r="A75"/>
      <c r="B75" s="121"/>
      <c r="C75" s="61" t="s">
        <v>19</v>
      </c>
      <c r="D75" s="44"/>
      <c r="E75" s="80" t="s">
        <v>81</v>
      </c>
      <c r="F75" s="43">
        <v>31</v>
      </c>
      <c r="G75" s="41">
        <f t="shared" si="2"/>
        <v>14324561.229999974</v>
      </c>
      <c r="H75" s="42"/>
      <c r="I75" s="60">
        <v>201754.39</v>
      </c>
      <c r="J75" s="60">
        <f t="shared" si="0"/>
        <v>0</v>
      </c>
      <c r="K75" s="88"/>
    </row>
    <row r="76" spans="1:11">
      <c r="A76"/>
      <c r="B76" s="121"/>
      <c r="C76" s="61" t="s">
        <v>20</v>
      </c>
      <c r="D76" s="44"/>
      <c r="E76" s="80" t="s">
        <v>82</v>
      </c>
      <c r="F76" s="43">
        <v>30</v>
      </c>
      <c r="G76" s="41">
        <f t="shared" si="2"/>
        <v>14122806.839999974</v>
      </c>
      <c r="H76" s="42"/>
      <c r="I76" s="60">
        <v>201754.39</v>
      </c>
      <c r="J76" s="60">
        <f t="shared" si="0"/>
        <v>0</v>
      </c>
      <c r="K76" s="88"/>
    </row>
    <row r="77" spans="1:11">
      <c r="A77"/>
      <c r="B77" s="121"/>
      <c r="C77" s="61" t="s">
        <v>21</v>
      </c>
      <c r="D77" s="44"/>
      <c r="E77" s="80" t="s">
        <v>83</v>
      </c>
      <c r="F77" s="43">
        <v>31</v>
      </c>
      <c r="G77" s="41">
        <f t="shared" si="2"/>
        <v>13921052.449999973</v>
      </c>
      <c r="H77" s="42"/>
      <c r="I77" s="60">
        <v>201754.39</v>
      </c>
      <c r="J77" s="60">
        <f t="shared" si="0"/>
        <v>0</v>
      </c>
      <c r="K77" s="88"/>
    </row>
    <row r="78" spans="1:11">
      <c r="A78"/>
      <c r="B78" s="121"/>
      <c r="C78" s="61" t="s">
        <v>22</v>
      </c>
      <c r="D78" s="44"/>
      <c r="E78" s="80" t="s">
        <v>84</v>
      </c>
      <c r="F78" s="43">
        <v>30</v>
      </c>
      <c r="G78" s="41">
        <f t="shared" si="2"/>
        <v>13719298.059999973</v>
      </c>
      <c r="H78" s="42"/>
      <c r="I78" s="60">
        <v>201754.39</v>
      </c>
      <c r="J78" s="60">
        <f t="shared" si="0"/>
        <v>0</v>
      </c>
      <c r="K78" s="88"/>
    </row>
    <row r="79" spans="1:11" ht="13.5" thickBot="1">
      <c r="A79"/>
      <c r="B79" s="122"/>
      <c r="C79" s="82" t="s">
        <v>23</v>
      </c>
      <c r="D79" s="92"/>
      <c r="E79" s="93" t="s">
        <v>85</v>
      </c>
      <c r="F79" s="94">
        <v>31</v>
      </c>
      <c r="G79" s="95">
        <f t="shared" si="2"/>
        <v>13517543.669999972</v>
      </c>
      <c r="H79" s="96"/>
      <c r="I79" s="86">
        <v>201754.39</v>
      </c>
      <c r="J79" s="86">
        <f t="shared" si="0"/>
        <v>0</v>
      </c>
      <c r="K79" s="97"/>
    </row>
    <row r="80" spans="1:11">
      <c r="A80"/>
      <c r="B80" s="120" t="s">
        <v>153</v>
      </c>
      <c r="C80" s="62" t="s">
        <v>25</v>
      </c>
      <c r="D80" s="63"/>
      <c r="E80" s="78" t="s">
        <v>86</v>
      </c>
      <c r="F80" s="64">
        <v>31</v>
      </c>
      <c r="G80" s="65">
        <f t="shared" si="2"/>
        <v>13315789.279999971</v>
      </c>
      <c r="H80" s="65"/>
      <c r="I80" s="65">
        <v>201754.39</v>
      </c>
      <c r="J80" s="65">
        <f t="shared" si="0"/>
        <v>0</v>
      </c>
      <c r="K80" s="66"/>
    </row>
    <row r="81" spans="1:11">
      <c r="A81"/>
      <c r="B81" s="121"/>
      <c r="C81" s="71" t="s">
        <v>26</v>
      </c>
      <c r="D81" s="44"/>
      <c r="E81" s="80" t="s">
        <v>87</v>
      </c>
      <c r="F81" s="43">
        <v>28</v>
      </c>
      <c r="G81" s="41">
        <f t="shared" si="2"/>
        <v>13114034.889999971</v>
      </c>
      <c r="H81" s="42"/>
      <c r="I81" s="60">
        <v>201754.39</v>
      </c>
      <c r="J81" s="60">
        <f t="shared" si="0"/>
        <v>0</v>
      </c>
      <c r="K81" s="88"/>
    </row>
    <row r="82" spans="1:11">
      <c r="A82"/>
      <c r="B82" s="121"/>
      <c r="C82" s="71" t="s">
        <v>27</v>
      </c>
      <c r="D82" s="44"/>
      <c r="E82" s="80" t="s">
        <v>88</v>
      </c>
      <c r="F82" s="43">
        <v>31</v>
      </c>
      <c r="G82" s="41">
        <f t="shared" si="2"/>
        <v>12912280.49999997</v>
      </c>
      <c r="H82" s="42"/>
      <c r="I82" s="60">
        <v>201754.39</v>
      </c>
      <c r="J82" s="60">
        <f t="shared" si="0"/>
        <v>0</v>
      </c>
      <c r="K82" s="88"/>
    </row>
    <row r="83" spans="1:11">
      <c r="A83"/>
      <c r="B83" s="121"/>
      <c r="C83" s="71" t="s">
        <v>28</v>
      </c>
      <c r="D83" s="44"/>
      <c r="E83" s="80" t="s">
        <v>89</v>
      </c>
      <c r="F83" s="43">
        <v>30</v>
      </c>
      <c r="G83" s="41">
        <f t="shared" si="2"/>
        <v>12710526.10999997</v>
      </c>
      <c r="H83" s="42"/>
      <c r="I83" s="60">
        <v>201754.39</v>
      </c>
      <c r="J83" s="60">
        <f t="shared" si="0"/>
        <v>0</v>
      </c>
      <c r="K83" s="88"/>
    </row>
    <row r="84" spans="1:11">
      <c r="A84"/>
      <c r="B84" s="121"/>
      <c r="C84" s="71" t="s">
        <v>29</v>
      </c>
      <c r="D84" s="44"/>
      <c r="E84" s="80" t="s">
        <v>90</v>
      </c>
      <c r="F84" s="43">
        <v>31</v>
      </c>
      <c r="G84" s="41">
        <f t="shared" si="2"/>
        <v>12508771.719999969</v>
      </c>
      <c r="H84" s="42"/>
      <c r="I84" s="60">
        <v>201754.39</v>
      </c>
      <c r="J84" s="60">
        <f t="shared" si="0"/>
        <v>0</v>
      </c>
      <c r="K84" s="88"/>
    </row>
    <row r="85" spans="1:11">
      <c r="A85"/>
      <c r="B85" s="121"/>
      <c r="C85" s="71" t="s">
        <v>30</v>
      </c>
      <c r="D85" s="44"/>
      <c r="E85" s="80" t="s">
        <v>91</v>
      </c>
      <c r="F85" s="43">
        <v>30</v>
      </c>
      <c r="G85" s="41">
        <f t="shared" si="2"/>
        <v>12307017.329999968</v>
      </c>
      <c r="H85" s="42"/>
      <c r="I85" s="60">
        <v>201754.39</v>
      </c>
      <c r="J85" s="60">
        <f t="shared" si="0"/>
        <v>0</v>
      </c>
      <c r="K85" s="88"/>
    </row>
    <row r="86" spans="1:11">
      <c r="A86"/>
      <c r="B86" s="121"/>
      <c r="C86" s="71" t="s">
        <v>31</v>
      </c>
      <c r="D86" s="44"/>
      <c r="E86" s="80" t="s">
        <v>92</v>
      </c>
      <c r="F86" s="43">
        <v>31</v>
      </c>
      <c r="G86" s="41">
        <f t="shared" si="2"/>
        <v>12105262.939999968</v>
      </c>
      <c r="H86" s="42"/>
      <c r="I86" s="60">
        <v>201754.39</v>
      </c>
      <c r="J86" s="60">
        <f t="shared" si="0"/>
        <v>0</v>
      </c>
      <c r="K86" s="88"/>
    </row>
    <row r="87" spans="1:11">
      <c r="A87"/>
      <c r="B87" s="121"/>
      <c r="C87" s="61" t="s">
        <v>19</v>
      </c>
      <c r="D87" s="44"/>
      <c r="E87" s="80" t="s">
        <v>93</v>
      </c>
      <c r="F87" s="43">
        <v>31</v>
      </c>
      <c r="G87" s="41">
        <f t="shared" si="2"/>
        <v>11903508.549999967</v>
      </c>
      <c r="H87" s="42"/>
      <c r="I87" s="60">
        <v>201754.39</v>
      </c>
      <c r="J87" s="60">
        <f t="shared" si="0"/>
        <v>0</v>
      </c>
      <c r="K87" s="88"/>
    </row>
    <row r="88" spans="1:11">
      <c r="A88"/>
      <c r="B88" s="121"/>
      <c r="C88" s="61" t="s">
        <v>20</v>
      </c>
      <c r="D88" s="44"/>
      <c r="E88" s="80" t="s">
        <v>94</v>
      </c>
      <c r="F88" s="43">
        <v>30</v>
      </c>
      <c r="G88" s="41">
        <f t="shared" si="2"/>
        <v>11701754.159999967</v>
      </c>
      <c r="H88" s="42"/>
      <c r="I88" s="60">
        <v>201754.39</v>
      </c>
      <c r="J88" s="60">
        <f t="shared" si="0"/>
        <v>0</v>
      </c>
      <c r="K88" s="88"/>
    </row>
    <row r="89" spans="1:11">
      <c r="A89"/>
      <c r="B89" s="121"/>
      <c r="C89" s="61" t="s">
        <v>21</v>
      </c>
      <c r="D89" s="44"/>
      <c r="E89" s="80" t="s">
        <v>95</v>
      </c>
      <c r="F89" s="43">
        <v>31</v>
      </c>
      <c r="G89" s="41">
        <f t="shared" si="2"/>
        <v>11499999.769999966</v>
      </c>
      <c r="H89" s="42"/>
      <c r="I89" s="60">
        <v>201754.39</v>
      </c>
      <c r="J89" s="60">
        <f t="shared" si="0"/>
        <v>0</v>
      </c>
      <c r="K89" s="88"/>
    </row>
    <row r="90" spans="1:11">
      <c r="A90"/>
      <c r="B90" s="121"/>
      <c r="C90" s="61" t="s">
        <v>22</v>
      </c>
      <c r="D90" s="44"/>
      <c r="E90" s="80" t="s">
        <v>96</v>
      </c>
      <c r="F90" s="43">
        <v>30</v>
      </c>
      <c r="G90" s="41">
        <f t="shared" si="2"/>
        <v>11298245.379999965</v>
      </c>
      <c r="H90" s="42"/>
      <c r="I90" s="60">
        <v>201754.39</v>
      </c>
      <c r="J90" s="60">
        <f t="shared" si="0"/>
        <v>0</v>
      </c>
      <c r="K90" s="88"/>
    </row>
    <row r="91" spans="1:11" ht="13.5" thickBot="1">
      <c r="A91"/>
      <c r="B91" s="122"/>
      <c r="C91" s="82" t="s">
        <v>23</v>
      </c>
      <c r="D91" s="92"/>
      <c r="E91" s="93" t="s">
        <v>97</v>
      </c>
      <c r="F91" s="94">
        <v>31</v>
      </c>
      <c r="G91" s="95">
        <f t="shared" si="2"/>
        <v>11096490.989999965</v>
      </c>
      <c r="H91" s="96"/>
      <c r="I91" s="86">
        <v>201754.39</v>
      </c>
      <c r="J91" s="86">
        <f t="shared" si="0"/>
        <v>0</v>
      </c>
      <c r="K91" s="97"/>
    </row>
    <row r="92" spans="1:11">
      <c r="A92"/>
      <c r="B92" s="120" t="s">
        <v>154</v>
      </c>
      <c r="C92" s="62" t="s">
        <v>25</v>
      </c>
      <c r="D92" s="63"/>
      <c r="E92" s="78" t="s">
        <v>98</v>
      </c>
      <c r="F92" s="64">
        <v>31</v>
      </c>
      <c r="G92" s="65">
        <f t="shared" si="2"/>
        <v>10894736.599999964</v>
      </c>
      <c r="H92" s="65"/>
      <c r="I92" s="65">
        <v>201754.39</v>
      </c>
      <c r="J92" s="65">
        <f t="shared" ref="J92:J145" si="3">G92*D92*F92/360</f>
        <v>0</v>
      </c>
      <c r="K92" s="66"/>
    </row>
    <row r="93" spans="1:11">
      <c r="A93"/>
      <c r="B93" s="121"/>
      <c r="C93" s="71" t="s">
        <v>26</v>
      </c>
      <c r="D93" s="44"/>
      <c r="E93" s="80" t="s">
        <v>159</v>
      </c>
      <c r="F93" s="43">
        <v>29</v>
      </c>
      <c r="G93" s="41">
        <f t="shared" si="2"/>
        <v>10692982.209999964</v>
      </c>
      <c r="H93" s="42"/>
      <c r="I93" s="60">
        <v>201754.39</v>
      </c>
      <c r="J93" s="60">
        <f t="shared" si="3"/>
        <v>0</v>
      </c>
      <c r="K93" s="88"/>
    </row>
    <row r="94" spans="1:11">
      <c r="A94"/>
      <c r="B94" s="121"/>
      <c r="C94" s="71" t="s">
        <v>27</v>
      </c>
      <c r="D94" s="44"/>
      <c r="E94" s="80" t="s">
        <v>99</v>
      </c>
      <c r="F94" s="43">
        <v>31</v>
      </c>
      <c r="G94" s="41">
        <f t="shared" si="2"/>
        <v>10491227.819999963</v>
      </c>
      <c r="H94" s="42"/>
      <c r="I94" s="60">
        <v>201754.39</v>
      </c>
      <c r="J94" s="60">
        <f t="shared" si="3"/>
        <v>0</v>
      </c>
      <c r="K94" s="88"/>
    </row>
    <row r="95" spans="1:11">
      <c r="A95"/>
      <c r="B95" s="121"/>
      <c r="C95" s="71" t="s">
        <v>28</v>
      </c>
      <c r="D95" s="44"/>
      <c r="E95" s="80" t="s">
        <v>100</v>
      </c>
      <c r="F95" s="43">
        <v>30</v>
      </c>
      <c r="G95" s="41">
        <f t="shared" si="2"/>
        <v>10289473.429999962</v>
      </c>
      <c r="H95" s="42"/>
      <c r="I95" s="60">
        <v>201754.39</v>
      </c>
      <c r="J95" s="60">
        <f t="shared" si="3"/>
        <v>0</v>
      </c>
      <c r="K95" s="88"/>
    </row>
    <row r="96" spans="1:11">
      <c r="A96"/>
      <c r="B96" s="121"/>
      <c r="C96" s="71" t="s">
        <v>29</v>
      </c>
      <c r="D96" s="44"/>
      <c r="E96" s="80" t="s">
        <v>101</v>
      </c>
      <c r="F96" s="43">
        <v>31</v>
      </c>
      <c r="G96" s="41">
        <f t="shared" si="2"/>
        <v>10087719.039999962</v>
      </c>
      <c r="H96" s="42"/>
      <c r="I96" s="60">
        <v>201754.39</v>
      </c>
      <c r="J96" s="60">
        <f t="shared" si="3"/>
        <v>0</v>
      </c>
      <c r="K96" s="88"/>
    </row>
    <row r="97" spans="1:11">
      <c r="A97"/>
      <c r="B97" s="121"/>
      <c r="C97" s="71" t="s">
        <v>30</v>
      </c>
      <c r="D97" s="44"/>
      <c r="E97" s="80" t="s">
        <v>102</v>
      </c>
      <c r="F97" s="43">
        <v>30</v>
      </c>
      <c r="G97" s="41">
        <f t="shared" si="2"/>
        <v>9885964.6499999613</v>
      </c>
      <c r="H97" s="42"/>
      <c r="I97" s="60">
        <v>201754.39</v>
      </c>
      <c r="J97" s="60">
        <f t="shared" si="3"/>
        <v>0</v>
      </c>
      <c r="K97" s="88"/>
    </row>
    <row r="98" spans="1:11">
      <c r="A98"/>
      <c r="B98" s="121"/>
      <c r="C98" s="71" t="s">
        <v>31</v>
      </c>
      <c r="D98" s="44"/>
      <c r="E98" s="80" t="s">
        <v>103</v>
      </c>
      <c r="F98" s="43">
        <v>31</v>
      </c>
      <c r="G98" s="41">
        <f t="shared" si="2"/>
        <v>9684210.2599999607</v>
      </c>
      <c r="H98" s="42"/>
      <c r="I98" s="60">
        <v>201754.39</v>
      </c>
      <c r="J98" s="60">
        <f t="shared" si="3"/>
        <v>0</v>
      </c>
      <c r="K98" s="88"/>
    </row>
    <row r="99" spans="1:11">
      <c r="A99"/>
      <c r="B99" s="121"/>
      <c r="C99" s="61" t="s">
        <v>19</v>
      </c>
      <c r="D99" s="44"/>
      <c r="E99" s="80" t="s">
        <v>104</v>
      </c>
      <c r="F99" s="43">
        <v>31</v>
      </c>
      <c r="G99" s="41">
        <f t="shared" si="2"/>
        <v>9482455.8699999601</v>
      </c>
      <c r="H99" s="42"/>
      <c r="I99" s="60">
        <v>201754.39</v>
      </c>
      <c r="J99" s="60">
        <f t="shared" si="3"/>
        <v>0</v>
      </c>
      <c r="K99" s="88"/>
    </row>
    <row r="100" spans="1:11">
      <c r="A100"/>
      <c r="B100" s="121"/>
      <c r="C100" s="61" t="s">
        <v>20</v>
      </c>
      <c r="D100" s="44"/>
      <c r="E100" s="80" t="s">
        <v>105</v>
      </c>
      <c r="F100" s="43">
        <v>30</v>
      </c>
      <c r="G100" s="41">
        <f t="shared" si="2"/>
        <v>9280701.4799999595</v>
      </c>
      <c r="H100" s="42"/>
      <c r="I100" s="60">
        <v>201754.39</v>
      </c>
      <c r="J100" s="60">
        <f t="shared" si="3"/>
        <v>0</v>
      </c>
      <c r="K100" s="88"/>
    </row>
    <row r="101" spans="1:11">
      <c r="A101"/>
      <c r="B101" s="121"/>
      <c r="C101" s="61" t="s">
        <v>21</v>
      </c>
      <c r="D101" s="44"/>
      <c r="E101" s="80" t="s">
        <v>106</v>
      </c>
      <c r="F101" s="43">
        <v>31</v>
      </c>
      <c r="G101" s="41">
        <f t="shared" si="2"/>
        <v>9078947.0899999589</v>
      </c>
      <c r="H101" s="42"/>
      <c r="I101" s="60">
        <v>201754.39</v>
      </c>
      <c r="J101" s="60">
        <f t="shared" si="3"/>
        <v>0</v>
      </c>
      <c r="K101" s="88"/>
    </row>
    <row r="102" spans="1:11">
      <c r="A102"/>
      <c r="B102" s="121"/>
      <c r="C102" s="61" t="s">
        <v>22</v>
      </c>
      <c r="D102" s="44"/>
      <c r="E102" s="80" t="s">
        <v>107</v>
      </c>
      <c r="F102" s="43">
        <v>30</v>
      </c>
      <c r="G102" s="41">
        <f t="shared" si="2"/>
        <v>8877192.6999999583</v>
      </c>
      <c r="H102" s="42"/>
      <c r="I102" s="60">
        <v>201754.39</v>
      </c>
      <c r="J102" s="60">
        <f t="shared" si="3"/>
        <v>0</v>
      </c>
      <c r="K102" s="88"/>
    </row>
    <row r="103" spans="1:11" ht="13.5" thickBot="1">
      <c r="A103"/>
      <c r="B103" s="122"/>
      <c r="C103" s="82" t="s">
        <v>23</v>
      </c>
      <c r="D103" s="92"/>
      <c r="E103" s="93" t="s">
        <v>108</v>
      </c>
      <c r="F103" s="94">
        <v>31</v>
      </c>
      <c r="G103" s="95">
        <f t="shared" si="2"/>
        <v>8675438.3099999577</v>
      </c>
      <c r="H103" s="96"/>
      <c r="I103" s="86">
        <v>201754.39</v>
      </c>
      <c r="J103" s="86">
        <f t="shared" si="3"/>
        <v>0</v>
      </c>
      <c r="K103" s="97"/>
    </row>
    <row r="104" spans="1:11">
      <c r="A104"/>
      <c r="B104" s="120" t="s">
        <v>155</v>
      </c>
      <c r="C104" s="62" t="s">
        <v>25</v>
      </c>
      <c r="D104" s="63"/>
      <c r="E104" s="78" t="s">
        <v>109</v>
      </c>
      <c r="F104" s="64">
        <v>31</v>
      </c>
      <c r="G104" s="65">
        <f t="shared" si="2"/>
        <v>8473683.9199999571</v>
      </c>
      <c r="H104" s="65"/>
      <c r="I104" s="65">
        <v>201754.39</v>
      </c>
      <c r="J104" s="65">
        <f t="shared" si="3"/>
        <v>0</v>
      </c>
      <c r="K104" s="66"/>
    </row>
    <row r="105" spans="1:11">
      <c r="A105"/>
      <c r="B105" s="121"/>
      <c r="C105" s="71" t="s">
        <v>26</v>
      </c>
      <c r="D105" s="44"/>
      <c r="E105" s="80" t="s">
        <v>110</v>
      </c>
      <c r="F105" s="43">
        <v>28</v>
      </c>
      <c r="G105" s="41">
        <f t="shared" si="2"/>
        <v>8271929.5299999574</v>
      </c>
      <c r="H105" s="42"/>
      <c r="I105" s="60">
        <v>201754.39</v>
      </c>
      <c r="J105" s="60">
        <f t="shared" si="3"/>
        <v>0</v>
      </c>
      <c r="K105" s="88"/>
    </row>
    <row r="106" spans="1:11">
      <c r="A106"/>
      <c r="B106" s="121"/>
      <c r="C106" s="71" t="s">
        <v>27</v>
      </c>
      <c r="D106" s="44"/>
      <c r="E106" s="80" t="s">
        <v>111</v>
      </c>
      <c r="F106" s="43">
        <v>31</v>
      </c>
      <c r="G106" s="41">
        <f t="shared" si="2"/>
        <v>8070175.1399999578</v>
      </c>
      <c r="H106" s="42"/>
      <c r="I106" s="60">
        <v>201754.39</v>
      </c>
      <c r="J106" s="60">
        <f t="shared" si="3"/>
        <v>0</v>
      </c>
      <c r="K106" s="88"/>
    </row>
    <row r="107" spans="1:11">
      <c r="A107"/>
      <c r="B107" s="121"/>
      <c r="C107" s="71" t="s">
        <v>28</v>
      </c>
      <c r="D107" s="44"/>
      <c r="E107" s="80" t="s">
        <v>112</v>
      </c>
      <c r="F107" s="43">
        <v>30</v>
      </c>
      <c r="G107" s="41">
        <f t="shared" si="2"/>
        <v>7868420.7499999581</v>
      </c>
      <c r="H107" s="42"/>
      <c r="I107" s="60">
        <v>201754.39</v>
      </c>
      <c r="J107" s="60">
        <f t="shared" si="3"/>
        <v>0</v>
      </c>
      <c r="K107" s="88"/>
    </row>
    <row r="108" spans="1:11">
      <c r="A108"/>
      <c r="B108" s="121"/>
      <c r="C108" s="71" t="s">
        <v>29</v>
      </c>
      <c r="D108" s="44"/>
      <c r="E108" s="80" t="s">
        <v>113</v>
      </c>
      <c r="F108" s="43">
        <v>31</v>
      </c>
      <c r="G108" s="41">
        <f t="shared" ref="G108:G133" si="4">G107+H108-I107</f>
        <v>7666666.3599999584</v>
      </c>
      <c r="H108" s="42"/>
      <c r="I108" s="60">
        <v>201754.39</v>
      </c>
      <c r="J108" s="60">
        <f t="shared" si="3"/>
        <v>0</v>
      </c>
      <c r="K108" s="88"/>
    </row>
    <row r="109" spans="1:11">
      <c r="A109"/>
      <c r="B109" s="121"/>
      <c r="C109" s="71" t="s">
        <v>30</v>
      </c>
      <c r="D109" s="44"/>
      <c r="E109" s="80" t="s">
        <v>114</v>
      </c>
      <c r="F109" s="43">
        <v>30</v>
      </c>
      <c r="G109" s="41">
        <f t="shared" si="4"/>
        <v>7464911.9699999588</v>
      </c>
      <c r="H109" s="42"/>
      <c r="I109" s="60">
        <v>201754.39</v>
      </c>
      <c r="J109" s="60">
        <f t="shared" si="3"/>
        <v>0</v>
      </c>
      <c r="K109" s="88"/>
    </row>
    <row r="110" spans="1:11">
      <c r="A110"/>
      <c r="B110" s="121"/>
      <c r="C110" s="71" t="s">
        <v>31</v>
      </c>
      <c r="D110" s="44"/>
      <c r="E110" s="80" t="s">
        <v>115</v>
      </c>
      <c r="F110" s="43">
        <v>31</v>
      </c>
      <c r="G110" s="41">
        <f t="shared" si="4"/>
        <v>7263157.5799999591</v>
      </c>
      <c r="H110" s="42"/>
      <c r="I110" s="60">
        <v>201754.39</v>
      </c>
      <c r="J110" s="60">
        <f t="shared" si="3"/>
        <v>0</v>
      </c>
      <c r="K110" s="88"/>
    </row>
    <row r="111" spans="1:11">
      <c r="A111"/>
      <c r="B111" s="121"/>
      <c r="C111" s="61" t="s">
        <v>19</v>
      </c>
      <c r="D111" s="44"/>
      <c r="E111" s="80" t="s">
        <v>116</v>
      </c>
      <c r="F111" s="43">
        <v>31</v>
      </c>
      <c r="G111" s="41">
        <f t="shared" si="4"/>
        <v>7061403.1899999594</v>
      </c>
      <c r="H111" s="42"/>
      <c r="I111" s="60">
        <v>201754.39</v>
      </c>
      <c r="J111" s="60">
        <f t="shared" si="3"/>
        <v>0</v>
      </c>
      <c r="K111" s="88"/>
    </row>
    <row r="112" spans="1:11">
      <c r="A112"/>
      <c r="B112" s="121"/>
      <c r="C112" s="61" t="s">
        <v>20</v>
      </c>
      <c r="D112" s="44"/>
      <c r="E112" s="80" t="s">
        <v>117</v>
      </c>
      <c r="F112" s="43">
        <v>30</v>
      </c>
      <c r="G112" s="41">
        <f t="shared" si="4"/>
        <v>6859648.7999999598</v>
      </c>
      <c r="H112" s="42"/>
      <c r="I112" s="60">
        <v>201754.39</v>
      </c>
      <c r="J112" s="60">
        <f t="shared" si="3"/>
        <v>0</v>
      </c>
      <c r="K112" s="88"/>
    </row>
    <row r="113" spans="1:11">
      <c r="A113"/>
      <c r="B113" s="121"/>
      <c r="C113" s="61" t="s">
        <v>21</v>
      </c>
      <c r="D113" s="44"/>
      <c r="E113" s="80" t="s">
        <v>118</v>
      </c>
      <c r="F113" s="43">
        <v>31</v>
      </c>
      <c r="G113" s="41">
        <f t="shared" si="4"/>
        <v>6657894.4099999601</v>
      </c>
      <c r="H113" s="42"/>
      <c r="I113" s="60">
        <v>201754.39</v>
      </c>
      <c r="J113" s="60">
        <f t="shared" si="3"/>
        <v>0</v>
      </c>
      <c r="K113" s="88"/>
    </row>
    <row r="114" spans="1:11">
      <c r="A114"/>
      <c r="B114" s="121"/>
      <c r="C114" s="61" t="s">
        <v>22</v>
      </c>
      <c r="D114" s="44"/>
      <c r="E114" s="80" t="s">
        <v>119</v>
      </c>
      <c r="F114" s="43">
        <v>30</v>
      </c>
      <c r="G114" s="41">
        <f t="shared" si="4"/>
        <v>6456140.0199999604</v>
      </c>
      <c r="H114" s="42"/>
      <c r="I114" s="60">
        <v>201754.39</v>
      </c>
      <c r="J114" s="60">
        <f t="shared" si="3"/>
        <v>0</v>
      </c>
      <c r="K114" s="88"/>
    </row>
    <row r="115" spans="1:11" ht="13.5" thickBot="1">
      <c r="A115"/>
      <c r="B115" s="122"/>
      <c r="C115" s="82" t="s">
        <v>23</v>
      </c>
      <c r="D115" s="92"/>
      <c r="E115" s="93" t="s">
        <v>120</v>
      </c>
      <c r="F115" s="94">
        <v>31</v>
      </c>
      <c r="G115" s="95">
        <f t="shared" si="4"/>
        <v>6254385.6299999608</v>
      </c>
      <c r="H115" s="96"/>
      <c r="I115" s="86">
        <v>201754.39</v>
      </c>
      <c r="J115" s="86">
        <f t="shared" si="3"/>
        <v>0</v>
      </c>
      <c r="K115" s="97"/>
    </row>
    <row r="116" spans="1:11">
      <c r="A116"/>
      <c r="B116" s="120" t="s">
        <v>156</v>
      </c>
      <c r="C116" s="62" t="s">
        <v>25</v>
      </c>
      <c r="D116" s="63"/>
      <c r="E116" s="78" t="s">
        <v>121</v>
      </c>
      <c r="F116" s="64">
        <v>31</v>
      </c>
      <c r="G116" s="65">
        <f t="shared" si="4"/>
        <v>6052631.2399999611</v>
      </c>
      <c r="H116" s="65"/>
      <c r="I116" s="65">
        <v>201754.39</v>
      </c>
      <c r="J116" s="65">
        <f t="shared" si="3"/>
        <v>0</v>
      </c>
      <c r="K116" s="66"/>
    </row>
    <row r="117" spans="1:11">
      <c r="A117"/>
      <c r="B117" s="121"/>
      <c r="C117" s="71" t="s">
        <v>26</v>
      </c>
      <c r="D117" s="44"/>
      <c r="E117" s="80" t="s">
        <v>122</v>
      </c>
      <c r="F117" s="43">
        <v>28</v>
      </c>
      <c r="G117" s="41">
        <f t="shared" si="4"/>
        <v>5850876.8499999614</v>
      </c>
      <c r="H117" s="42"/>
      <c r="I117" s="60">
        <v>201754.39</v>
      </c>
      <c r="J117" s="60">
        <f t="shared" si="3"/>
        <v>0</v>
      </c>
      <c r="K117" s="88"/>
    </row>
    <row r="118" spans="1:11">
      <c r="A118"/>
      <c r="B118" s="121"/>
      <c r="C118" s="71" t="s">
        <v>27</v>
      </c>
      <c r="D118" s="44"/>
      <c r="E118" s="80" t="s">
        <v>123</v>
      </c>
      <c r="F118" s="43">
        <v>31</v>
      </c>
      <c r="G118" s="41">
        <f t="shared" si="4"/>
        <v>5649122.4599999618</v>
      </c>
      <c r="H118" s="42"/>
      <c r="I118" s="60">
        <v>201754.39</v>
      </c>
      <c r="J118" s="60">
        <f t="shared" si="3"/>
        <v>0</v>
      </c>
      <c r="K118" s="88"/>
    </row>
    <row r="119" spans="1:11">
      <c r="A119"/>
      <c r="B119" s="121"/>
      <c r="C119" s="71" t="s">
        <v>28</v>
      </c>
      <c r="D119" s="44"/>
      <c r="E119" s="80" t="s">
        <v>124</v>
      </c>
      <c r="F119" s="43">
        <v>30</v>
      </c>
      <c r="G119" s="41">
        <f t="shared" si="4"/>
        <v>5447368.0699999621</v>
      </c>
      <c r="H119" s="42"/>
      <c r="I119" s="60">
        <v>201754.39</v>
      </c>
      <c r="J119" s="60">
        <f t="shared" si="3"/>
        <v>0</v>
      </c>
      <c r="K119" s="88"/>
    </row>
    <row r="120" spans="1:11">
      <c r="A120"/>
      <c r="B120" s="121"/>
      <c r="C120" s="71" t="s">
        <v>29</v>
      </c>
      <c r="D120" s="44"/>
      <c r="E120" s="80" t="s">
        <v>125</v>
      </c>
      <c r="F120" s="43">
        <v>31</v>
      </c>
      <c r="G120" s="41">
        <f t="shared" si="4"/>
        <v>5245613.6799999624</v>
      </c>
      <c r="H120" s="42"/>
      <c r="I120" s="60">
        <v>201754.39</v>
      </c>
      <c r="J120" s="60">
        <f t="shared" si="3"/>
        <v>0</v>
      </c>
      <c r="K120" s="88"/>
    </row>
    <row r="121" spans="1:11">
      <c r="A121"/>
      <c r="B121" s="121"/>
      <c r="C121" s="71" t="s">
        <v>30</v>
      </c>
      <c r="D121" s="44"/>
      <c r="E121" s="80" t="s">
        <v>126</v>
      </c>
      <c r="F121" s="43">
        <v>30</v>
      </c>
      <c r="G121" s="41">
        <f t="shared" si="4"/>
        <v>5043859.2899999628</v>
      </c>
      <c r="H121" s="42"/>
      <c r="I121" s="60">
        <v>201754.39</v>
      </c>
      <c r="J121" s="60">
        <f t="shared" si="3"/>
        <v>0</v>
      </c>
      <c r="K121" s="88"/>
    </row>
    <row r="122" spans="1:11">
      <c r="A122"/>
      <c r="B122" s="121"/>
      <c r="C122" s="71" t="s">
        <v>31</v>
      </c>
      <c r="D122" s="44"/>
      <c r="E122" s="80" t="s">
        <v>127</v>
      </c>
      <c r="F122" s="43">
        <v>31</v>
      </c>
      <c r="G122" s="41">
        <f t="shared" si="4"/>
        <v>4842104.8999999631</v>
      </c>
      <c r="H122" s="42"/>
      <c r="I122" s="60">
        <v>201754.39</v>
      </c>
      <c r="J122" s="60">
        <f t="shared" si="3"/>
        <v>0</v>
      </c>
      <c r="K122" s="88"/>
    </row>
    <row r="123" spans="1:11">
      <c r="A123"/>
      <c r="B123" s="121"/>
      <c r="C123" s="61" t="s">
        <v>19</v>
      </c>
      <c r="D123" s="44"/>
      <c r="E123" s="80" t="s">
        <v>128</v>
      </c>
      <c r="F123" s="43">
        <v>31</v>
      </c>
      <c r="G123" s="41">
        <f t="shared" si="4"/>
        <v>4640350.5099999635</v>
      </c>
      <c r="H123" s="42"/>
      <c r="I123" s="60">
        <v>201754.39</v>
      </c>
      <c r="J123" s="60">
        <f t="shared" si="3"/>
        <v>0</v>
      </c>
      <c r="K123" s="88"/>
    </row>
    <row r="124" spans="1:11">
      <c r="A124"/>
      <c r="B124" s="121"/>
      <c r="C124" s="61" t="s">
        <v>20</v>
      </c>
      <c r="D124" s="44"/>
      <c r="E124" s="80" t="s">
        <v>129</v>
      </c>
      <c r="F124" s="43">
        <v>30</v>
      </c>
      <c r="G124" s="41">
        <f t="shared" si="4"/>
        <v>4438596.1199999638</v>
      </c>
      <c r="H124" s="42"/>
      <c r="I124" s="60">
        <v>201754.39</v>
      </c>
      <c r="J124" s="60">
        <f t="shared" si="3"/>
        <v>0</v>
      </c>
      <c r="K124" s="88"/>
    </row>
    <row r="125" spans="1:11">
      <c r="A125"/>
      <c r="B125" s="121"/>
      <c r="C125" s="61" t="s">
        <v>21</v>
      </c>
      <c r="D125" s="44"/>
      <c r="E125" s="80" t="s">
        <v>130</v>
      </c>
      <c r="F125" s="43">
        <v>31</v>
      </c>
      <c r="G125" s="41">
        <f t="shared" si="4"/>
        <v>4236841.7299999641</v>
      </c>
      <c r="H125" s="42"/>
      <c r="I125" s="60">
        <v>201754.39</v>
      </c>
      <c r="J125" s="60">
        <f t="shared" si="3"/>
        <v>0</v>
      </c>
      <c r="K125" s="88"/>
    </row>
    <row r="126" spans="1:11">
      <c r="A126"/>
      <c r="B126" s="121"/>
      <c r="C126" s="61" t="s">
        <v>22</v>
      </c>
      <c r="D126" s="44"/>
      <c r="E126" s="80" t="s">
        <v>131</v>
      </c>
      <c r="F126" s="43">
        <v>30</v>
      </c>
      <c r="G126" s="41">
        <f t="shared" si="4"/>
        <v>4035087.339999964</v>
      </c>
      <c r="H126" s="42"/>
      <c r="I126" s="60">
        <v>201754.39</v>
      </c>
      <c r="J126" s="60">
        <f t="shared" si="3"/>
        <v>0</v>
      </c>
      <c r="K126" s="88"/>
    </row>
    <row r="127" spans="1:11" ht="13.5" thickBot="1">
      <c r="A127"/>
      <c r="B127" s="122"/>
      <c r="C127" s="82" t="s">
        <v>23</v>
      </c>
      <c r="D127" s="92"/>
      <c r="E127" s="93" t="s">
        <v>132</v>
      </c>
      <c r="F127" s="94">
        <v>31</v>
      </c>
      <c r="G127" s="95">
        <f t="shared" si="4"/>
        <v>3833332.9499999639</v>
      </c>
      <c r="H127" s="96"/>
      <c r="I127" s="86">
        <v>201754.39</v>
      </c>
      <c r="J127" s="86">
        <f t="shared" si="3"/>
        <v>0</v>
      </c>
      <c r="K127" s="97"/>
    </row>
    <row r="128" spans="1:11">
      <c r="A128"/>
      <c r="B128" s="120" t="s">
        <v>157</v>
      </c>
      <c r="C128" s="62" t="s">
        <v>25</v>
      </c>
      <c r="D128" s="63"/>
      <c r="E128" s="78" t="s">
        <v>133</v>
      </c>
      <c r="F128" s="64">
        <v>31</v>
      </c>
      <c r="G128" s="65">
        <f t="shared" si="4"/>
        <v>3631578.5599999637</v>
      </c>
      <c r="H128" s="65"/>
      <c r="I128" s="65">
        <v>201754.39</v>
      </c>
      <c r="J128" s="65">
        <f t="shared" si="3"/>
        <v>0</v>
      </c>
      <c r="K128" s="66"/>
    </row>
    <row r="129" spans="1:11">
      <c r="A129"/>
      <c r="B129" s="121"/>
      <c r="C129" s="71" t="s">
        <v>26</v>
      </c>
      <c r="D129" s="44"/>
      <c r="E129" s="80" t="s">
        <v>134</v>
      </c>
      <c r="F129" s="43">
        <v>28</v>
      </c>
      <c r="G129" s="41">
        <f t="shared" si="4"/>
        <v>3429824.1699999636</v>
      </c>
      <c r="H129" s="42"/>
      <c r="I129" s="60">
        <v>201754.39</v>
      </c>
      <c r="J129" s="60">
        <f t="shared" si="3"/>
        <v>0</v>
      </c>
      <c r="K129" s="88"/>
    </row>
    <row r="130" spans="1:11">
      <c r="A130"/>
      <c r="B130" s="121"/>
      <c r="C130" s="71" t="s">
        <v>27</v>
      </c>
      <c r="D130" s="44"/>
      <c r="E130" s="80" t="s">
        <v>135</v>
      </c>
      <c r="F130" s="43">
        <v>31</v>
      </c>
      <c r="G130" s="41">
        <f t="shared" si="4"/>
        <v>3228069.7799999635</v>
      </c>
      <c r="H130" s="42"/>
      <c r="I130" s="60">
        <v>201754.39</v>
      </c>
      <c r="J130" s="60">
        <f t="shared" si="3"/>
        <v>0</v>
      </c>
      <c r="K130" s="88"/>
    </row>
    <row r="131" spans="1:11">
      <c r="A131"/>
      <c r="B131" s="121"/>
      <c r="C131" s="71" t="s">
        <v>28</v>
      </c>
      <c r="D131" s="44"/>
      <c r="E131" s="80" t="s">
        <v>136</v>
      </c>
      <c r="F131" s="43">
        <v>30</v>
      </c>
      <c r="G131" s="41">
        <f t="shared" si="4"/>
        <v>3026315.3899999633</v>
      </c>
      <c r="H131" s="42"/>
      <c r="I131" s="60">
        <v>201754.39</v>
      </c>
      <c r="J131" s="60">
        <f t="shared" si="3"/>
        <v>0</v>
      </c>
      <c r="K131" s="88"/>
    </row>
    <row r="132" spans="1:11">
      <c r="A132"/>
      <c r="B132" s="121"/>
      <c r="C132" s="71" t="s">
        <v>29</v>
      </c>
      <c r="D132" s="44"/>
      <c r="E132" s="80" t="s">
        <v>137</v>
      </c>
      <c r="F132" s="43">
        <v>31</v>
      </c>
      <c r="G132" s="41">
        <f t="shared" si="4"/>
        <v>2824560.9999999632</v>
      </c>
      <c r="H132" s="42"/>
      <c r="I132" s="60">
        <v>201754.39</v>
      </c>
      <c r="J132" s="60">
        <f t="shared" si="3"/>
        <v>0</v>
      </c>
      <c r="K132" s="88"/>
    </row>
    <row r="133" spans="1:11">
      <c r="A133"/>
      <c r="B133" s="121"/>
      <c r="C133" s="71" t="s">
        <v>30</v>
      </c>
      <c r="D133" s="44"/>
      <c r="E133" s="80" t="s">
        <v>138</v>
      </c>
      <c r="F133" s="43">
        <v>30</v>
      </c>
      <c r="G133" s="41">
        <f t="shared" si="4"/>
        <v>2622806.6099999631</v>
      </c>
      <c r="H133" s="42"/>
      <c r="I133" s="60">
        <v>201754.39</v>
      </c>
      <c r="J133" s="60">
        <f t="shared" si="3"/>
        <v>0</v>
      </c>
      <c r="K133" s="88"/>
    </row>
    <row r="134" spans="1:11">
      <c r="A134"/>
      <c r="B134" s="121"/>
      <c r="C134" s="71" t="s">
        <v>31</v>
      </c>
      <c r="D134" s="44"/>
      <c r="E134" s="80" t="s">
        <v>139</v>
      </c>
      <c r="F134" s="43">
        <v>31</v>
      </c>
      <c r="G134" s="41">
        <f t="shared" ref="G134:G139" si="5">G133+H134-I133</f>
        <v>2421052.219999963</v>
      </c>
      <c r="H134" s="42"/>
      <c r="I134" s="60">
        <v>201754.39</v>
      </c>
      <c r="J134" s="60">
        <f t="shared" si="3"/>
        <v>0</v>
      </c>
      <c r="K134" s="88"/>
    </row>
    <row r="135" spans="1:11">
      <c r="A135"/>
      <c r="B135" s="121"/>
      <c r="C135" s="61" t="s">
        <v>19</v>
      </c>
      <c r="D135" s="44"/>
      <c r="E135" s="80" t="s">
        <v>140</v>
      </c>
      <c r="F135" s="43">
        <v>31</v>
      </c>
      <c r="G135" s="41">
        <f t="shared" si="5"/>
        <v>2219297.8299999628</v>
      </c>
      <c r="H135" s="42"/>
      <c r="I135" s="60">
        <v>201754.39</v>
      </c>
      <c r="J135" s="60">
        <f t="shared" si="3"/>
        <v>0</v>
      </c>
      <c r="K135" s="88"/>
    </row>
    <row r="136" spans="1:11">
      <c r="A136"/>
      <c r="B136" s="121"/>
      <c r="C136" s="61" t="s">
        <v>20</v>
      </c>
      <c r="D136" s="44"/>
      <c r="E136" s="80" t="s">
        <v>141</v>
      </c>
      <c r="F136" s="43">
        <v>30</v>
      </c>
      <c r="G136" s="41">
        <f t="shared" si="5"/>
        <v>2017543.4399999627</v>
      </c>
      <c r="H136" s="42"/>
      <c r="I136" s="60">
        <v>201754.39</v>
      </c>
      <c r="J136" s="60">
        <f>G136*D136*F136/360</f>
        <v>0</v>
      </c>
      <c r="K136" s="88"/>
    </row>
    <row r="137" spans="1:11">
      <c r="A137"/>
      <c r="B137" s="121"/>
      <c r="C137" s="61" t="s">
        <v>21</v>
      </c>
      <c r="D137" s="44"/>
      <c r="E137" s="80" t="s">
        <v>142</v>
      </c>
      <c r="F137" s="43">
        <v>31</v>
      </c>
      <c r="G137" s="41">
        <f t="shared" si="5"/>
        <v>1815789.0499999626</v>
      </c>
      <c r="H137" s="42"/>
      <c r="I137" s="60">
        <v>201754.39</v>
      </c>
      <c r="J137" s="60">
        <f t="shared" si="3"/>
        <v>0</v>
      </c>
      <c r="K137" s="88"/>
    </row>
    <row r="138" spans="1:11">
      <c r="A138"/>
      <c r="B138" s="121"/>
      <c r="C138" s="61" t="s">
        <v>22</v>
      </c>
      <c r="D138" s="44"/>
      <c r="E138" s="80" t="s">
        <v>143</v>
      </c>
      <c r="F138" s="43">
        <v>30</v>
      </c>
      <c r="G138" s="41">
        <f t="shared" si="5"/>
        <v>1614034.6599999624</v>
      </c>
      <c r="H138" s="42"/>
      <c r="I138" s="60">
        <v>201754.39</v>
      </c>
      <c r="J138" s="60">
        <f t="shared" si="3"/>
        <v>0</v>
      </c>
      <c r="K138" s="88"/>
    </row>
    <row r="139" spans="1:11" ht="13.5" thickBot="1">
      <c r="A139"/>
      <c r="B139" s="122"/>
      <c r="C139" s="82" t="s">
        <v>23</v>
      </c>
      <c r="D139" s="92"/>
      <c r="E139" s="93" t="s">
        <v>144</v>
      </c>
      <c r="F139" s="94">
        <v>31</v>
      </c>
      <c r="G139" s="95">
        <f t="shared" si="5"/>
        <v>1412280.2699999623</v>
      </c>
      <c r="H139" s="96"/>
      <c r="I139" s="86">
        <v>201754.39</v>
      </c>
      <c r="J139" s="86">
        <f t="shared" si="3"/>
        <v>0</v>
      </c>
      <c r="K139" s="97"/>
    </row>
    <row r="140" spans="1:11">
      <c r="A140"/>
      <c r="B140" s="120" t="s">
        <v>162</v>
      </c>
      <c r="C140" s="62" t="s">
        <v>25</v>
      </c>
      <c r="D140" s="63"/>
      <c r="E140" s="78" t="s">
        <v>145</v>
      </c>
      <c r="F140" s="64">
        <v>31</v>
      </c>
      <c r="G140" s="99">
        <f t="shared" ref="G140:G145" si="6">G139+H140-I139</f>
        <v>1210525.8799999622</v>
      </c>
      <c r="H140" s="65"/>
      <c r="I140" s="65">
        <v>201753.93</v>
      </c>
      <c r="J140" s="65">
        <f t="shared" si="3"/>
        <v>0</v>
      </c>
      <c r="K140" s="66"/>
    </row>
    <row r="141" spans="1:11">
      <c r="A141"/>
      <c r="B141" s="121"/>
      <c r="C141" s="71" t="s">
        <v>26</v>
      </c>
      <c r="D141" s="58"/>
      <c r="E141" s="80" t="s">
        <v>160</v>
      </c>
      <c r="F141" s="43">
        <v>29</v>
      </c>
      <c r="G141" s="41">
        <f t="shared" si="6"/>
        <v>1008771.9499999622</v>
      </c>
      <c r="H141" s="60"/>
      <c r="I141" s="60">
        <v>201753.93</v>
      </c>
      <c r="J141" s="60">
        <f t="shared" si="3"/>
        <v>0</v>
      </c>
      <c r="K141" s="67"/>
    </row>
    <row r="142" spans="1:11">
      <c r="A142"/>
      <c r="B142" s="121"/>
      <c r="C142" s="71" t="s">
        <v>27</v>
      </c>
      <c r="D142" s="58"/>
      <c r="E142" s="80" t="s">
        <v>146</v>
      </c>
      <c r="F142" s="43">
        <v>31</v>
      </c>
      <c r="G142" s="41">
        <f t="shared" si="6"/>
        <v>807018.0199999623</v>
      </c>
      <c r="H142" s="60"/>
      <c r="I142" s="60">
        <v>201753.93</v>
      </c>
      <c r="J142" s="60">
        <f t="shared" si="3"/>
        <v>0</v>
      </c>
      <c r="K142" s="67"/>
    </row>
    <row r="143" spans="1:11">
      <c r="A143"/>
      <c r="B143" s="121"/>
      <c r="C143" s="71" t="s">
        <v>28</v>
      </c>
      <c r="D143" s="58"/>
      <c r="E143" s="80" t="s">
        <v>147</v>
      </c>
      <c r="F143" s="43">
        <v>30</v>
      </c>
      <c r="G143" s="41">
        <f t="shared" si="6"/>
        <v>605264.08999996237</v>
      </c>
      <c r="H143" s="60"/>
      <c r="I143" s="60">
        <v>201753.93</v>
      </c>
      <c r="J143" s="60">
        <f t="shared" si="3"/>
        <v>0</v>
      </c>
      <c r="K143" s="67"/>
    </row>
    <row r="144" spans="1:11">
      <c r="A144"/>
      <c r="B144" s="121"/>
      <c r="C144" s="71" t="s">
        <v>29</v>
      </c>
      <c r="D144" s="58"/>
      <c r="E144" s="80" t="s">
        <v>148</v>
      </c>
      <c r="F144" s="43">
        <v>31</v>
      </c>
      <c r="G144" s="41">
        <f t="shared" si="6"/>
        <v>403510.15999996237</v>
      </c>
      <c r="H144" s="60"/>
      <c r="I144" s="60">
        <v>201753.93</v>
      </c>
      <c r="J144" s="60">
        <f t="shared" si="3"/>
        <v>0</v>
      </c>
      <c r="K144" s="67"/>
    </row>
    <row r="145" spans="1:11" ht="13.5" thickBot="1">
      <c r="A145"/>
      <c r="B145" s="133"/>
      <c r="C145" s="100" t="s">
        <v>30</v>
      </c>
      <c r="D145" s="68"/>
      <c r="E145" s="89" t="s">
        <v>149</v>
      </c>
      <c r="F145" s="90">
        <v>30</v>
      </c>
      <c r="G145" s="91">
        <f t="shared" si="6"/>
        <v>201756.22999996238</v>
      </c>
      <c r="H145" s="69"/>
      <c r="I145" s="69">
        <f>201753.93+2.3</f>
        <v>201756.22999999998</v>
      </c>
      <c r="J145" s="69">
        <f t="shared" si="3"/>
        <v>0</v>
      </c>
      <c r="K145" s="70"/>
    </row>
    <row r="146" spans="1:11" ht="15">
      <c r="A146"/>
      <c r="B146" s="130" t="s">
        <v>15</v>
      </c>
      <c r="C146" s="131"/>
      <c r="D146" s="131"/>
      <c r="E146" s="131"/>
      <c r="F146" s="131"/>
      <c r="G146" s="132"/>
      <c r="H146" s="98">
        <f>SUM(H26:H145)</f>
        <v>23000000</v>
      </c>
      <c r="I146" s="98">
        <f>SUM(I26:I145)</f>
        <v>23000000.000000034</v>
      </c>
      <c r="J146" s="98">
        <f>SUM(J26:J145)</f>
        <v>0</v>
      </c>
      <c r="K146" s="98">
        <f>SUM(K26:K145)</f>
        <v>0</v>
      </c>
    </row>
  </sheetData>
  <mergeCells count="30">
    <mergeCell ref="B146:G146"/>
    <mergeCell ref="B140:B145"/>
    <mergeCell ref="B116:B127"/>
    <mergeCell ref="B128:B139"/>
    <mergeCell ref="E24:E25"/>
    <mergeCell ref="B104:B115"/>
    <mergeCell ref="B56:B67"/>
    <mergeCell ref="B68:B79"/>
    <mergeCell ref="B80:B91"/>
    <mergeCell ref="B92:B103"/>
    <mergeCell ref="B24:B25"/>
    <mergeCell ref="B26:B31"/>
    <mergeCell ref="B32:B43"/>
    <mergeCell ref="B44:B55"/>
    <mergeCell ref="B16:F16"/>
    <mergeCell ref="A9:K9"/>
    <mergeCell ref="A10:K10"/>
    <mergeCell ref="B13:F13"/>
    <mergeCell ref="B14:F14"/>
    <mergeCell ref="B15:F15"/>
    <mergeCell ref="B17:F17"/>
    <mergeCell ref="B19:D19"/>
    <mergeCell ref="K24:K25"/>
    <mergeCell ref="D24:D25"/>
    <mergeCell ref="F24:F25"/>
    <mergeCell ref="G24:G25"/>
    <mergeCell ref="H24:H25"/>
    <mergeCell ref="J24:J25"/>
    <mergeCell ref="I24:I25"/>
    <mergeCell ref="C24:C25"/>
  </mergeCell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Grafic rambursare credit</vt:lpstr>
      <vt:lpstr>'Grafic rambursare credit'!Print_Area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Profile</dc:creator>
  <cp:lastModifiedBy>Alin Gagiu</cp:lastModifiedBy>
  <cp:lastPrinted>2026-06-05T11:33:34Z</cp:lastPrinted>
  <dcterms:created xsi:type="dcterms:W3CDTF">2021-11-10T10:04:08Z</dcterms:created>
  <dcterms:modified xsi:type="dcterms:W3CDTF">2026-06-29T11:57:43Z</dcterms:modified>
</cp:coreProperties>
</file>